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28"/>
  <workbookPr codeName="ThisWorkbook" defaultThemeVersion="124226"/>
  <mc:AlternateContent xmlns:mc="http://schemas.openxmlformats.org/markup-compatibility/2006">
    <mc:Choice Requires="x15">
      <x15ac:absPath xmlns:x15ac="http://schemas.microsoft.com/office/spreadsheetml/2010/11/ac" url="https://fida.sharepoint.com/sites/INT-RKF/Studenter/Studenter/Årsstatistikken/2020 (årstat for 2019)/"/>
    </mc:Choice>
  </mc:AlternateContent>
  <xr:revisionPtr revIDLastSave="354" documentId="13_ncr:1_{CD154E26-1AE4-4243-B5CB-ED04ABCD3465}" xr6:coauthVersionLast="45" xr6:coauthVersionMax="45" xr10:uidLastSave="{774CF63E-2D79-4672-937E-11EDF0A814A8}"/>
  <bookViews>
    <workbookView xWindow="-120" yWindow="-120" windowWidth="29040" windowHeight="15840" tabRatio="779" xr2:uid="{00000000-000D-0000-FFFF-FFFF00000000}"/>
  </bookViews>
  <sheets>
    <sheet name="Kapitalmarkedsstatistik" sheetId="32" r:id="rId1"/>
    <sheet name="Tabel 1" sheetId="1" r:id="rId2"/>
    <sheet name="Tabel 2" sheetId="2" r:id="rId3"/>
    <sheet name="Tabel 3" sheetId="3" r:id="rId4"/>
    <sheet name="Tabel 4" sheetId="7" r:id="rId5"/>
    <sheet name="Tabel 5" sheetId="6" r:id="rId6"/>
    <sheet name="Tabel 6" sheetId="5" r:id="rId7"/>
    <sheet name="Tabel 7" sheetId="4" r:id="rId8"/>
    <sheet name="Tabel 8" sheetId="10" r:id="rId9"/>
    <sheet name="Tabel 9" sheetId="9" r:id="rId10"/>
    <sheet name="Tabel 10" sheetId="8" r:id="rId11"/>
    <sheet name="Tabel 11" sheetId="14" r:id="rId12"/>
    <sheet name="Tabel 12" sheetId="13" r:id="rId13"/>
    <sheet name="Tabel 13" sheetId="42" r:id="rId14"/>
    <sheet name="Tabel 14" sheetId="43" r:id="rId15"/>
    <sheet name="Tabel 15" sheetId="44" r:id="rId16"/>
    <sheet name="Tabel 16" sheetId="45" r:id="rId17"/>
    <sheet name="Tabel 17" sheetId="46" r:id="rId18"/>
    <sheet name="Tabel 18" sheetId="47" r:id="rId19"/>
    <sheet name="Tabel 19" sheetId="12" r:id="rId20"/>
    <sheet name="Tabel 20" sheetId="19" r:id="rId21"/>
    <sheet name="Tabel 21" sheetId="18" r:id="rId22"/>
    <sheet name="Tabel 22" sheetId="17" r:id="rId23"/>
    <sheet name="Tabel 23" sheetId="16" r:id="rId24"/>
    <sheet name="Tabel 24" sheetId="15" r:id="rId25"/>
    <sheet name="Tabel 25" sheetId="23" r:id="rId26"/>
    <sheet name="Tabel 26" sheetId="22" r:id="rId27"/>
    <sheet name="Tabel 27" sheetId="21" r:id="rId28"/>
    <sheet name="Tabel 28" sheetId="20" r:id="rId29"/>
    <sheet name="Tabel 29" sheetId="11" r:id="rId30"/>
    <sheet name="Tabel 30" sheetId="26" r:id="rId31"/>
    <sheet name="Tabel 31" sheetId="25" r:id="rId32"/>
    <sheet name="Tabel 32" sheetId="30" r:id="rId33"/>
    <sheet name="Tabel 33" sheetId="29" r:id="rId34"/>
    <sheet name="Tabel 34" sheetId="28" r:id="rId35"/>
    <sheet name="Tabel 35" sheetId="33" r:id="rId36"/>
    <sheet name="Tabel 36" sheetId="27" r:id="rId37"/>
    <sheet name="Tabel 37" sheetId="24" r:id="rId38"/>
    <sheet name="Tabel 38" sheetId="31" r:id="rId39"/>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0" i="27" l="1"/>
  <c r="S17" i="15" l="1"/>
  <c r="S12" i="15"/>
  <c r="K6" i="47"/>
  <c r="K4" i="47" s="1"/>
  <c r="K24" i="47" s="1"/>
  <c r="R17" i="13"/>
  <c r="R24" i="13" s="1"/>
  <c r="R6" i="13"/>
  <c r="R4" i="13" s="1"/>
  <c r="W6" i="5"/>
  <c r="W12" i="5"/>
  <c r="J257" i="30"/>
  <c r="J258" i="30"/>
  <c r="J259" i="30"/>
  <c r="J260" i="30"/>
  <c r="J261" i="30"/>
  <c r="J262" i="30"/>
  <c r="J263" i="30"/>
  <c r="J264" i="30"/>
  <c r="J265" i="30"/>
  <c r="J266" i="30"/>
  <c r="J267" i="30"/>
  <c r="J256" i="30"/>
  <c r="J257" i="25"/>
  <c r="J258" i="25"/>
  <c r="J259" i="25"/>
  <c r="J260" i="25"/>
  <c r="J261" i="25"/>
  <c r="J262" i="25"/>
  <c r="J263" i="25"/>
  <c r="J264" i="25"/>
  <c r="J265" i="25"/>
  <c r="J266" i="25"/>
  <c r="J267" i="25"/>
  <c r="J256" i="25"/>
  <c r="W4" i="5" l="1"/>
  <c r="S12" i="16" l="1"/>
  <c r="S17" i="18"/>
  <c r="R6" i="4"/>
  <c r="R12" i="4"/>
  <c r="R4" i="4" l="1"/>
  <c r="W11" i="6" l="1"/>
  <c r="W23" i="7"/>
  <c r="J183" i="25" l="1"/>
  <c r="J182" i="25"/>
  <c r="J181" i="25"/>
  <c r="J180" i="25"/>
  <c r="J179" i="25"/>
  <c r="J178" i="25"/>
  <c r="J177" i="25"/>
  <c r="J176" i="25"/>
  <c r="J175" i="25"/>
  <c r="J174" i="25"/>
  <c r="J173" i="25"/>
  <c r="J172" i="25"/>
  <c r="J6" i="21"/>
  <c r="J171" i="25"/>
  <c r="J170" i="25"/>
  <c r="J169" i="25"/>
  <c r="J168" i="25"/>
  <c r="J167" i="25"/>
  <c r="J166" i="25"/>
  <c r="J165" i="25"/>
  <c r="J164" i="25"/>
  <c r="J163" i="25"/>
  <c r="J162" i="25"/>
  <c r="J161" i="25"/>
  <c r="J160" i="25"/>
  <c r="J12" i="21"/>
  <c r="J17" i="21"/>
  <c r="K6" i="16"/>
  <c r="K12" i="16"/>
  <c r="K17" i="16"/>
  <c r="L11" i="27"/>
  <c r="J159" i="25"/>
  <c r="J158" i="25"/>
  <c r="J157" i="25"/>
  <c r="J156" i="25"/>
  <c r="J155" i="25"/>
  <c r="J154" i="25"/>
  <c r="J153" i="25"/>
  <c r="J152" i="25"/>
  <c r="J151" i="25"/>
  <c r="J150" i="25"/>
  <c r="J149" i="25"/>
  <c r="J148" i="25"/>
  <c r="I17" i="11"/>
  <c r="I12" i="11"/>
  <c r="I6" i="11"/>
  <c r="I17" i="20"/>
  <c r="I12" i="20"/>
  <c r="I6" i="20"/>
  <c r="I17" i="21"/>
  <c r="I12" i="21"/>
  <c r="I6" i="21"/>
  <c r="I17" i="22"/>
  <c r="I12" i="22"/>
  <c r="I6" i="22"/>
  <c r="J17" i="16"/>
  <c r="J12" i="16"/>
  <c r="J6" i="16"/>
  <c r="B16" i="24"/>
  <c r="B8" i="24"/>
  <c r="C16" i="24"/>
  <c r="C8" i="24"/>
  <c r="Y16" i="33"/>
  <c r="X16" i="33"/>
  <c r="K4" i="16" l="1"/>
  <c r="K24" i="16" s="1"/>
  <c r="I4" i="21"/>
  <c r="I24" i="21" s="1"/>
  <c r="J4" i="16"/>
  <c r="J24" i="16" s="1"/>
  <c r="I4" i="22"/>
  <c r="I24" i="22" s="1"/>
  <c r="I4" i="20"/>
  <c r="I24" i="20" s="1"/>
  <c r="J4" i="21"/>
  <c r="J24" i="21" s="1"/>
  <c r="I4" i="11"/>
  <c r="I24" i="11" s="1"/>
</calcChain>
</file>

<file path=xl/sharedStrings.xml><?xml version="1.0" encoding="utf-8"?>
<sst xmlns="http://schemas.openxmlformats.org/spreadsheetml/2006/main" count="1666" uniqueCount="276">
  <si>
    <t>Mio. kr.</t>
  </si>
  <si>
    <t>I.     Ejendomme til beboelse i alt...............…………</t>
  </si>
  <si>
    <t xml:space="preserve">       a.    Udlejningsejendomme i alt.........…………..</t>
  </si>
  <si>
    <t xml:space="preserve">                      Almennyttige lejligheder...………………</t>
  </si>
  <si>
    <t xml:space="preserve">                      Ungdomsboliger......…………………………</t>
  </si>
  <si>
    <t xml:space="preserve">                      Ældreboliger................………………………</t>
  </si>
  <si>
    <t xml:space="preserve">                      Andelsboliger............……………………….</t>
  </si>
  <si>
    <t xml:space="preserve">                      Andet udlejningsbyggeri..……………….</t>
  </si>
  <si>
    <t xml:space="preserve">       b.    Ejerboliger i alt................…………………………..</t>
  </si>
  <si>
    <t xml:space="preserve">                      Parcel- og rækkehuse.....………………….</t>
  </si>
  <si>
    <t xml:space="preserve">                      Ejerlejligheder..................…………………..</t>
  </si>
  <si>
    <t xml:space="preserve">                      Fritidshuse...................……………………….</t>
  </si>
  <si>
    <t>II.    Erhvervsejendomme i alt.........…………………..</t>
  </si>
  <si>
    <t xml:space="preserve">       a.    Landbrug.........................…………………………….</t>
  </si>
  <si>
    <t xml:space="preserve">       b.    Industri- og håndværksejendomme……………</t>
  </si>
  <si>
    <t xml:space="preserve">       c.    Kontor- og forretningsejendomme………………</t>
  </si>
  <si>
    <t>III.   Andre ejendomme.................…………………………….</t>
  </si>
  <si>
    <t>IV.   I alt.........................…………………………………………………..</t>
  </si>
  <si>
    <t>Antal bevillinger</t>
  </si>
  <si>
    <t>Anm: Data foreligger først fra 2000</t>
  </si>
  <si>
    <t>Anm: Data foreligger først fra 1999</t>
  </si>
  <si>
    <t>Tilbage til Udlånsvirksomhed</t>
  </si>
  <si>
    <t>Støttet byggeri</t>
  </si>
  <si>
    <t>Privat udlejning</t>
  </si>
  <si>
    <t>Ejerboliger</t>
  </si>
  <si>
    <t>Landbrug</t>
  </si>
  <si>
    <t>Industri og håndværk</t>
  </si>
  <si>
    <t>Kontor og forretning</t>
  </si>
  <si>
    <t>Øvrige ejendomme</t>
  </si>
  <si>
    <t>I alt</t>
  </si>
  <si>
    <t xml:space="preserve">Januar </t>
  </si>
  <si>
    <t xml:space="preserve">Februar </t>
  </si>
  <si>
    <t>Marts</t>
  </si>
  <si>
    <t>April</t>
  </si>
  <si>
    <t>Maj</t>
  </si>
  <si>
    <t>Juni</t>
  </si>
  <si>
    <t>Juli</t>
  </si>
  <si>
    <t>August</t>
  </si>
  <si>
    <t>September</t>
  </si>
  <si>
    <t>Oktober</t>
  </si>
  <si>
    <t>November</t>
  </si>
  <si>
    <t>December</t>
  </si>
  <si>
    <t>Januar</t>
  </si>
  <si>
    <t>Februar</t>
  </si>
  <si>
    <t>Grundfor-</t>
  </si>
  <si>
    <t>Procentvis</t>
  </si>
  <si>
    <t>Nominel rente</t>
  </si>
  <si>
    <t>50 år</t>
  </si>
  <si>
    <t>35 år</t>
  </si>
  <si>
    <t>15 år</t>
  </si>
  <si>
    <t>bedringslån</t>
  </si>
  <si>
    <t>andel</t>
  </si>
  <si>
    <t xml:space="preserve">    3 procent..................</t>
  </si>
  <si>
    <t xml:space="preserve">    4 procent..................</t>
  </si>
  <si>
    <t xml:space="preserve">    5 procent..................</t>
  </si>
  <si>
    <t xml:space="preserve">    6 procent..................</t>
  </si>
  <si>
    <t xml:space="preserve">    7 procent..................</t>
  </si>
  <si>
    <t xml:space="preserve">    8 procent..................</t>
  </si>
  <si>
    <t xml:space="preserve">    Variabel rente..................</t>
  </si>
  <si>
    <t>Kontantlån...................</t>
  </si>
  <si>
    <t>Indekslån.....................</t>
  </si>
  <si>
    <t>Stående lån.................</t>
  </si>
  <si>
    <t>I alt beløb......................</t>
  </si>
  <si>
    <t>.</t>
  </si>
  <si>
    <t>Procentvis andel..........</t>
  </si>
  <si>
    <t>I alt antal......................</t>
  </si>
  <si>
    <t>Mia. kr.</t>
  </si>
  <si>
    <t>Mia.kr</t>
  </si>
  <si>
    <t>1. kvartal 2004</t>
  </si>
  <si>
    <t>2. kvartal 2004</t>
  </si>
  <si>
    <t>3. kvartal 2004</t>
  </si>
  <si>
    <t>4. kvartal 2004</t>
  </si>
  <si>
    <t>1. kvartal 2005</t>
  </si>
  <si>
    <t>2. kvartal 2005</t>
  </si>
  <si>
    <t>3. kvartal 2005</t>
  </si>
  <si>
    <t>4. kvartal 2005</t>
  </si>
  <si>
    <t>Ejerboliger og fritidshuse, i alt</t>
  </si>
  <si>
    <t>Rentetilpasningslån og variabelt forrentede lån med renteloft</t>
  </si>
  <si>
    <t xml:space="preserve">          -Heraf rentebindingsperiode op til og med 1 år</t>
  </si>
  <si>
    <t xml:space="preserve">          -Heraf rentebindingsperiode over 1 op til og med 5 år</t>
  </si>
  <si>
    <t xml:space="preserve">          -Heraf rentebindingsperiode over 5 op til og med 10 år</t>
  </si>
  <si>
    <t>Heraf afdragsfrie lån til ejerboliger og fritidshuse, i alt</t>
  </si>
  <si>
    <t>Anm. Udestående lånemasse afviger fra obligationsrestgælden, jf. tabel 31, idet kontantlån indgår med kontantrestgælden i den udestående lånemasse</t>
  </si>
  <si>
    <t xml:space="preserve">1) - Inkl få indexlån </t>
  </si>
  <si>
    <t xml:space="preserve"> </t>
  </si>
  <si>
    <t>Lån i 1000 stk</t>
  </si>
  <si>
    <t>Udlånsvirksomhed</t>
  </si>
  <si>
    <t>1. kvartal 2006</t>
  </si>
  <si>
    <t>1995</t>
  </si>
  <si>
    <t>1996</t>
  </si>
  <si>
    <t>1997</t>
  </si>
  <si>
    <t>1998</t>
  </si>
  <si>
    <t>1999</t>
  </si>
  <si>
    <t>2000</t>
  </si>
  <si>
    <t>2001</t>
  </si>
  <si>
    <t>2002</t>
  </si>
  <si>
    <t>By</t>
  </si>
  <si>
    <t>Landkommuner</t>
  </si>
  <si>
    <t>Bolig</t>
  </si>
  <si>
    <t>Erhvervsejendomme</t>
  </si>
  <si>
    <t>Kontor og forretninger</t>
  </si>
  <si>
    <t>Andre ejendomme</t>
  </si>
  <si>
    <t>Ejd. Til sociale</t>
  </si>
  <si>
    <t>Ubebyggede grunde</t>
  </si>
  <si>
    <t>Procentvis fordeling</t>
  </si>
  <si>
    <t>Anm: På baggrund af en forespørgselsdebat i folketinget om at styrke landsbyer og landdistrikter er det blevet pålagt økonomi- og erhvervsministeren,</t>
  </si>
  <si>
    <t>at redegøre for kreditgivningen i landdistrikterne.</t>
  </si>
  <si>
    <t xml:space="preserve">Realkreditrådet har på denne baggrund i samarbejde med Økonomi- og Erhvervsministeriet udformet principperne for en sådan redegørelse. </t>
  </si>
  <si>
    <t xml:space="preserve">Det er aftalt, at den afgives en gang årligt i forbindelse med Realkreditrådets årsberetning, omfattende realkreditinstitutternes brutto- og nettonyudlån fordelt på by og landdistrikter, </t>
  </si>
  <si>
    <t>samt på de ejendomskategorier der i øvrigt anvendes i Realkreditrådets offentliggjorte statistik. Det er ligeledes aftalt, at den anvendte afgrænsning følger retningslinier</t>
  </si>
  <si>
    <t xml:space="preserve">angivet af Indenrigs- og Sundhedsministeriet. Denne afgrænsning definerer gruppen af landkommuner, hvis største by pr. 1. januar 1994 havde mindre end 3000 indbyggere.  </t>
  </si>
  <si>
    <t>Herved indgår 109 kommuner i gruppen af landkommuner. Efter dannelsen af regionskommune Bornholm er det fra 2003 ikke længere teknisk muligt at opsplitte</t>
  </si>
  <si>
    <t xml:space="preserve">de 5 tidligere kommuner på Bornholm i by og land kommuner. I samarbejde med Indenrigs- og Sundhedsministeriet er det derfor blevet besluttet, </t>
  </si>
  <si>
    <t>at alt udlån på Bornholm fra 2003 kategoriseres som byudlån.</t>
  </si>
  <si>
    <t>2. kvartal 2006</t>
  </si>
  <si>
    <t>3. kvartal 2006</t>
  </si>
  <si>
    <t>4. kvartal 2006</t>
  </si>
  <si>
    <t xml:space="preserve"> heraf rentetilpasningslån</t>
  </si>
  <si>
    <t>Anm.:    Bruttoudlånene er angivet i kontantværdi.</t>
  </si>
  <si>
    <t>1)           Heri indgår Dansk Landbrugs Realkreditfonds nyudlån med afdragstid på 20-30 år.</t>
  </si>
  <si>
    <t>2)          Heri indgår Dansk Landbrugs Realkreditfonds nyudlån med afdragstid på 10-20 år.</t>
  </si>
  <si>
    <t>3)          Heri indgår Dansk Landbrugs Realkreditfonds nyudlån med afdragstid på 5-10 år.</t>
  </si>
  <si>
    <t>4)          Udbetalt som annuitetslån og serielån.</t>
  </si>
  <si>
    <t>1)          Heri indgår Dansk Landbrugs Realkreditfonds nyudlån med afdragstid på 20-30 år.</t>
  </si>
  <si>
    <t>2)         Heri indgår Dansk Landbrugs Realkreditfonds nyudlån med afdragstid på 10-20 år.</t>
  </si>
  <si>
    <t>3)         Heri indgår Dansk Landbrugs Realkreditfonds nyudlån med afdragstid på 5-10 år.</t>
  </si>
  <si>
    <t>4)         Udbetalt som annuitetslån og serielån.</t>
  </si>
  <si>
    <t>Tabel 37. Udestående lånemasse til ejerboliger fordelt på lånetyper og lån med afdragsfrihed, ultimo</t>
  </si>
  <si>
    <t>4. kvartal 2007</t>
  </si>
  <si>
    <t>1. kvartal 2007</t>
  </si>
  <si>
    <t>2. kvartal 2007</t>
  </si>
  <si>
    <t>3. kvartal 2007</t>
  </si>
  <si>
    <t>Note: I perioden mellem 2004-2006 indeholder opgørelsen lån med varibelt forrentede lån med renteloft. Fra 2007 opgøres disse separat.</t>
  </si>
  <si>
    <t>Anm: Data foreligger først fra 2007</t>
  </si>
  <si>
    <t>Tabel 35. Bruttoudlån fordelt på by- og landdistrikt samt ejendomskategorier 1995-2006</t>
  </si>
  <si>
    <t>1. kvartal 2008</t>
  </si>
  <si>
    <t>2. kvartal 2008</t>
  </si>
  <si>
    <t>3. kvartal 2008</t>
  </si>
  <si>
    <t>4. kvartal 2008</t>
  </si>
  <si>
    <t>Anm.: Grundet kommunalreformen er det ikke muligt at udarbejde statistikken efter 2006.</t>
  </si>
  <si>
    <t>1. kvartal 2009</t>
  </si>
  <si>
    <t>2. kvartal 2009</t>
  </si>
  <si>
    <t>3. kvartal 2009</t>
  </si>
  <si>
    <t>4. kvartal 2009</t>
  </si>
  <si>
    <t>1. kvartal 2010</t>
  </si>
  <si>
    <t>2. kvartal 2010</t>
  </si>
  <si>
    <t>3. kvartal 2010</t>
  </si>
  <si>
    <t>4. kvartal 2010</t>
  </si>
  <si>
    <t>Obligationslån 4) i alt........</t>
  </si>
  <si>
    <t>1. kvartal 2011</t>
  </si>
  <si>
    <t>2. kvartal 2011</t>
  </si>
  <si>
    <t>3. kvartal 2011</t>
  </si>
  <si>
    <t>4. kvartal 2011</t>
  </si>
  <si>
    <t>1. kvartal 2012</t>
  </si>
  <si>
    <t>2. kvartal 2012</t>
  </si>
  <si>
    <t>3. kvartal 2012</t>
  </si>
  <si>
    <t>4. kvartal 2012</t>
  </si>
  <si>
    <t xml:space="preserve">    2 procent..................</t>
  </si>
  <si>
    <t xml:space="preserve">    2,5 procent..................</t>
  </si>
  <si>
    <t xml:space="preserve">    3,5 procent..................</t>
  </si>
  <si>
    <t>1. kvartal 2013</t>
  </si>
  <si>
    <t>2. kvartal 2013</t>
  </si>
  <si>
    <t>3. kvartal 2013</t>
  </si>
  <si>
    <t>4. kvartal 2013</t>
  </si>
  <si>
    <t>Fastforrentede lån 1) 2)</t>
  </si>
  <si>
    <r>
      <t xml:space="preserve">          -Heraf rentebindingsperiode over 5 op til og med 10 år </t>
    </r>
    <r>
      <rPr>
        <sz val="10"/>
        <rFont val="Arial"/>
        <family val="2"/>
      </rPr>
      <t>2)</t>
    </r>
  </si>
  <si>
    <t>2) Der er sket en omklassificering i 3. kvartal 2012. Et beløb svarende til ca. 9,5 mia. kr. er omklassificeret fra rentetilpasningslån og variabelt forrentede lån (m. afdragsfrihed) til fastforrentede lån.Dermed kan man ikke direkte sammenligne værdierne fra 2. til 3. kvartal 2012.</t>
  </si>
  <si>
    <t xml:space="preserve">    1,5 procent..................</t>
  </si>
  <si>
    <t>4. kvartal 2014</t>
  </si>
  <si>
    <t>1. kvartal 2014</t>
  </si>
  <si>
    <t>2. kvartal 2014</t>
  </si>
  <si>
    <t>3. kvartal 2014</t>
  </si>
  <si>
    <t>Tabel 35 Bruttoudlån fordelt på by- og landdistrikt samt ejendomskategorier 1995-2006</t>
  </si>
  <si>
    <t xml:space="preserve"> 50 
</t>
  </si>
  <si>
    <t>1. kvartal 2015</t>
  </si>
  <si>
    <t>2. kvartal 2015</t>
  </si>
  <si>
    <t>3. kvartal 2015</t>
  </si>
  <si>
    <t>4. kvartal 2015</t>
  </si>
  <si>
    <t>___________________________________           Mio. kr.           __________________________</t>
  </si>
  <si>
    <t xml:space="preserve">    0,5 procent..................</t>
  </si>
  <si>
    <t xml:space="preserve">   1 procent..................</t>
  </si>
  <si>
    <t xml:space="preserve">   2,5 procent..................</t>
  </si>
  <si>
    <t>30 år1)</t>
  </si>
  <si>
    <t>20 år2)</t>
  </si>
  <si>
    <t>10 år3)</t>
  </si>
  <si>
    <t>___________________________________           Antal           ____________________________</t>
  </si>
  <si>
    <t>1. kvartal 2016</t>
  </si>
  <si>
    <t>2. kvartal 2016</t>
  </si>
  <si>
    <t>3. kvartal 2016</t>
  </si>
  <si>
    <t>4. kvartal 2016</t>
  </si>
  <si>
    <t>1. kvartal 2017</t>
  </si>
  <si>
    <t>2. kvartal 2017</t>
  </si>
  <si>
    <t>3. kvartal 2017</t>
  </si>
  <si>
    <t>4. kvartal 2017</t>
  </si>
  <si>
    <t>4. kvartal 2018</t>
  </si>
  <si>
    <t xml:space="preserve">Kilde: Finans Danmark </t>
  </si>
  <si>
    <t>Tabel 1. Realkreditinstitutternes bruttoudlån fordelt efter ejendomsarter 1995-2019</t>
  </si>
  <si>
    <t>Tabel 2. Realkreditinstitutternes bruttoudlån fordelt efter ejendomsarter, antal bevillinger 1995-2019</t>
  </si>
  <si>
    <t>Tabel 3. Realkreditinstitutternes overførsler fordelt efter ejendomsarter 1995-2019</t>
  </si>
  <si>
    <t>Tabel 4. Realkreditinstitutternes ekstraordinære indfrielser fordelt efter ejendomsarter 1995-2019</t>
  </si>
  <si>
    <t>Tabel 5. Realkreditinstitutternes ordinære afdrag fordelt efter ejendomsarter 1995-2019</t>
  </si>
  <si>
    <t>Tabel 6. Realkreditinstitutternes nettoudlån fordelt efter ejendomsarter 1995-2019</t>
  </si>
  <si>
    <t>Tabel 7. Realkreditinstitutternes bruttoudlån som rentetilpasningslån fordelt efter ejendomsarter 2000-2019</t>
  </si>
  <si>
    <t>Tabel 8. Realkreditinstitutternes bruttoudlån som rentetilpasningslån fordelt efter ejendomsarter, antal bevillinger 2000-2019</t>
  </si>
  <si>
    <t>Tabel 9. Realkreditinstitutternes overførsler som rentetilpasningslån fordelt efter ejendomsarter 2000-2019</t>
  </si>
  <si>
    <t>Tabel 10. Realkreditinstitutternes ekstraordinære indfrielser som rentetilpasningslån fordelt efter ejendomsarter 2000-2019</t>
  </si>
  <si>
    <t>Tabel 11. Realkreditinstitutternes ordinære afdrag som rentetilpasningslån fordelt efter ejendomsarter 2000-2019</t>
  </si>
  <si>
    <t>Tabel 12. Realkreditinstitutternes nettoudlån som rentetilpasningslån fordelt efter ejendomsarter 2000-2019</t>
  </si>
  <si>
    <t>Tabel 13. Realkreditinstitutternes bruttoudlån som variabel forrentede lån med renteloft fordelt efter ejendomsarter 2007-2019</t>
  </si>
  <si>
    <t>Tabel 14 Realkreditinstitutternes bruttoudlån som variabelt forrentede lån med renteloft fordelt efter ejendomsarter, antal bevillinger 2007-2019</t>
  </si>
  <si>
    <t>Tabel 15 Realkreditinstitutternes overførsler som variabelt forrentede lån med renteloft fordelt efter ejendomsarter 2007-2019</t>
  </si>
  <si>
    <t>Tabel 16 Realkreditinstitutternes ekstraordinære indfrielser som variabelt forrentede lån med renteloft fordelt efter ejendomsarter 2007-2019</t>
  </si>
  <si>
    <t>Tabel 17 Realkreditinstitutternes ordinære afdrag som variabelt forrentede lån med renteloft fordelt efter ejendomsarter 2007-2019</t>
  </si>
  <si>
    <t>Tabel 18 Realkreditinstitutternes nettoudlån som variabelt forrentede lån med renteloft fordelt efter ejendomsarter 2007-2019</t>
  </si>
  <si>
    <t>Tabel 19. Realkreditinstitutternes bruttoudlån (lån i euro) fordelt efter ejendomsarter 1999-2019</t>
  </si>
  <si>
    <t>Tabel 20. Realkreditinstitutternes bruttoudlån (lån i euro) fordelt efter ejendomsarter, antal bevilinger 1999-2019</t>
  </si>
  <si>
    <t>Tabel 21. Realkreditinstitutternes overførsler (lån i euro) fordelt efter ejendomsarter 1999-2019</t>
  </si>
  <si>
    <t>Tabel 22. Realkreditinstitutternes ekstraordinære indfrielser (lån i euro) fordelt efter ejendomsarter 1999-2019</t>
  </si>
  <si>
    <t>Tabel 23. Realkreditinstitutternes ordinære afdrag (lån i euro) fordelt efter ejendomsarter 1999-2019</t>
  </si>
  <si>
    <t>Tabel 24. Realkreditinstitutternes nettoudlån (lån i euro) fordelt efter ejendomsarter 2000-2019</t>
  </si>
  <si>
    <t>Tabel 25. Realkreditinstitutternes bruttoudlån som rentetilpasningslån (lån i DKK) fordelt efter ejendomsarter 2000-2019</t>
  </si>
  <si>
    <t>Tabel 26. Realkreditinstitutternes bruttoudlån som rentetilpasningslån (lån i DKK) fordelt efter ejendomsarter, antal bevillinger 2000-2019</t>
  </si>
  <si>
    <t>Tabel 27. Realkreditinstitutternes overførsler som rentetilpasningslån (lån i DKK) fordelt efter ejendomsarter 2000-2019</t>
  </si>
  <si>
    <t>Tabel 28. Realkreditinstitutternes ekstraordinære indfrielser som rentetilpasningslån (lån i DKK) fordelt efter ejendomsarter 2000-2019</t>
  </si>
  <si>
    <t>Tabel 29. Realkreditinstitutternes ordinære afdrag som rentetilpasningslån (lån i DKK) fordelt efter ejendomsarter 2000-2019</t>
  </si>
  <si>
    <t>Tabel 30. Realkreditinstitutternes nettooudlån som rentetilpasningslån (lån i DKK) fordelt efter ejendomsarter 2000-2019</t>
  </si>
  <si>
    <t>Tabel 31. Realkreditinstitutternes månedlige bruttoudlån fordelt efter ejendomsarter 1995-2019</t>
  </si>
  <si>
    <t>Tabel 32. Realkreditinstitutternes månedlige nettoudlån fordelt efter ejendomsarter 1995-2019</t>
  </si>
  <si>
    <t>Tabel 36. Realkreditinstitutternes obligationsrestgæld fordelt efter ejendomsarter 1997-2019</t>
  </si>
  <si>
    <t>1. kvartal 2018</t>
  </si>
  <si>
    <t>2. kvartal 2018</t>
  </si>
  <si>
    <t>3. kvartal 2018</t>
  </si>
  <si>
    <t>1. kvartal 2019</t>
  </si>
  <si>
    <t>2. kvartal 2019</t>
  </si>
  <si>
    <t>3. kvartal 2019</t>
  </si>
  <si>
    <t>4. kvartal 2019</t>
  </si>
  <si>
    <t xml:space="preserve">   - 0,5 procent..................</t>
  </si>
  <si>
    <t xml:space="preserve">    0 procent..................</t>
  </si>
  <si>
    <t>Tabel 33. Realkreditinstitutternes bruttoudlån fordelt efter låneformer og afdragstid, 2007-2019</t>
  </si>
  <si>
    <t>Tabel 38. Det samlede antal realkreditlån 1992-2019</t>
  </si>
  <si>
    <t>Tabel 34. Realkreditinstitutternes bruttoudlån fordelt efter låneformer og afdragstid, antal bevillinger 2007-2019</t>
  </si>
  <si>
    <t>Tabel 1 Realkreditinstitutternes bruttoudlån fordelt efter ejendomsarter 1995-2019</t>
  </si>
  <si>
    <t>Tabel 2 Realkreditinstitutternes bruttoudlån fordelt efter ejendomsarter, antal bevillinger 1995-2019</t>
  </si>
  <si>
    <t>Tabel 3 Realkreditinstitutternes overførsler fordelt efter ejendomsarter 1995-2019</t>
  </si>
  <si>
    <t>Tabel 4 Realkreditinstitutternes ekstraordinære indfrielser fordelt efter ejendomsarter 1995-2019</t>
  </si>
  <si>
    <t>Tabel 5 Realkreditinstitutternes ordinære afdrag fordelt efter ejendomsarter 1995-2019</t>
  </si>
  <si>
    <t>Tabel 6 Realkreditinstitutternes nettoudlån fordelt efter ejendomsarter 1995-2019</t>
  </si>
  <si>
    <t>Tabel 7 Realkreditinstitutternes bruttoudlån som rentetilpasningslån fordelt efter ejendomsarter 1995-2019</t>
  </si>
  <si>
    <t>Tabel 8 Realkreditinstitutternes bruttoudlån som rentetilpasningslån fordelt efter ejendomsarter, antal bevillinger 1995-2019</t>
  </si>
  <si>
    <t>Tabel 9 Realkreditinstitutternes overførsler som rentetilpasningslån fordelt efter ejendomsarter 1995-2019</t>
  </si>
  <si>
    <t>Tabel 10 Realkreditinstutternes ekstraordinære indfrielser som rentetilpasningslån fordelt efter ejendomsarter 1995-2019</t>
  </si>
  <si>
    <t>Tabel 11 Realkreditinstitutternes ordinære afdrag som rentetilpasningslån fordelt efter ejendomsarter 1995-2019</t>
  </si>
  <si>
    <t>Tabel 12 Realkreditinstitutternes nettoudlån som rentetilpasningslån fordelt efter ejendomsarter 1995-2019</t>
  </si>
  <si>
    <t>Tabel 13 Realkreditinstitutternes bruttoudlån som variabelt forrentede lån med renteloft fordelt efter ejendomsarter 2007-2019</t>
  </si>
  <si>
    <t>Tabel 19 Realkreditinstitutternes bruttoudlån (lån i euro) fordelt efter ejendomsarter 1999-2019</t>
  </si>
  <si>
    <t>Tabel 20 Realkreditinstitutternes bruttoudlån (lån i euro) fordelt efter ejendomsarter, antal bevilinger 1999-2019</t>
  </si>
  <si>
    <t>Tabel 21 Realkreditinstitutternes overførsler (lån i euro) fordelt efter ejendomsarter 1999-2019</t>
  </si>
  <si>
    <t>Tabel 22 Realkreditinstitutternes ekstraordinære indfrielser (lån i euro) fordelt efter ejendomsarter 1999-2019</t>
  </si>
  <si>
    <t>Tabel 23 Realkreditinstitutternes ordinære afdrag (lån i euro) fordelt efter ejendomsarter 1999-2019</t>
  </si>
  <si>
    <t>Tabel 24 Realkreditinstitutternes nettoudlån (lån i euro) fordelt efter ejendomsarter 2000-2019</t>
  </si>
  <si>
    <t>Tabel 25 Realkreditinstitutternes bruttoudlån som rentetilpasningslån (lån i DKK) fordelt efter ejendomsarter 2000-2019</t>
  </si>
  <si>
    <t>Tabel 26 Realkreditinstitutternes bruttoudlån som rentetilpasningslån (lån i DKK) fordelt efter ejendomsarter, antal bevillinger 2000-2019</t>
  </si>
  <si>
    <t>Tabel 27 Realkreditinstitutternes overførsler som rentetilpasningslån (lån i DKK) fordelt efter ejendomsarter 2000-2019</t>
  </si>
  <si>
    <t>Tabel 28 Realkreditinstitutternes ekstraordinære indfrielser som rentetilpasningslån (lån i DKK) fordelt efter ejendomsarter 2000-2019</t>
  </si>
  <si>
    <t>Tabel 29 Realkreditinstitutternes ordinære afdrag som rentetilpasningslån (lån i DKK) fordelt efter ejendomsarter 2000-2019</t>
  </si>
  <si>
    <t>Tabel 30 Realkreditinstitutternes nettooudlån som rentetilpasningslån (lån i DKK) fordelt efter ejendomsarter 2000-2019</t>
  </si>
  <si>
    <t>Tabel 31 Realkreditinstitutternes månedlige bruttoudlån fordelt efter ejendomsarter 1995-2019</t>
  </si>
  <si>
    <t>Tabel 32 Realkreditinstitutternes månedlige nettoudlån fordelt efter ejendomsarter 1995-2019</t>
  </si>
  <si>
    <t>Tabel 33 Realkreditinstitutternes bruttoudlån fordelt efter låneformer og afdragstid 2005-2019</t>
  </si>
  <si>
    <t>Tabel 34 Realkreditinstitutternes bruttoudlån fordelt efter låneformer og afdragstid, antal bevillinger 2005-2019</t>
  </si>
  <si>
    <t>Tabel 36 Realkreditinstitutternes obligationsrestgæld fordelt efter ejendomsarter 1997-2019</t>
  </si>
  <si>
    <t>Tabel 37 Udestående lånemasse til ejerboliger fordelt på lånetyper og lån med afdragsfrihed, ultimo, 2004-2019</t>
  </si>
  <si>
    <t>Tabel 38 Det samlede antal realkreditlån 1992-2019</t>
  </si>
  <si>
    <t>-</t>
  </si>
  <si>
    <t xml:space="preserve">    -0,5 procent..................</t>
  </si>
  <si>
    <t xml:space="preserve">   0 procent..................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</si>
</sst>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164" formatCode="_ * #,##0.00_ ;_ * \-#,##0.00_ ;_ * &quot;-&quot;??_ ;_ @_ "/>
    <numFmt numFmtId="165" formatCode="&quot;kr&quot;\ #,##0.00_);[Red]\(&quot;kr&quot;\ #,##0.00\)"/>
    <numFmt numFmtId="166" formatCode="_(* #,##0.00_);_(* \(#,##0.00\);_(* &quot;-&quot;??_);_(@_)"/>
    <numFmt numFmtId="167" formatCode="_(* #,##0_);_(* \(#,##0\);_(* &quot;-&quot;??_);_(@_)"/>
    <numFmt numFmtId="168" formatCode="_(* #,##0.0_);_(* \(#,##0.0\);_(* &quot;-&quot;??_);_(@_)"/>
    <numFmt numFmtId="169" formatCode="#,##0.0"/>
    <numFmt numFmtId="170" formatCode="0.0"/>
    <numFmt numFmtId="171" formatCode="#,##0.0000000000"/>
    <numFmt numFmtId="172" formatCode="0.0%"/>
    <numFmt numFmtId="173" formatCode="_ * #,##0_ ;_ * \-#,##0_ ;_ * &quot;-&quot;??_ ;_ @_ "/>
    <numFmt numFmtId="174" formatCode="#,##0.0000"/>
    <numFmt numFmtId="175" formatCode="#,##0.0000000"/>
    <numFmt numFmtId="176" formatCode="_ * #,##0.0_ ;_ * \-#,##0.0_ ;_ * &quot;-&quot;??_ ;_ @_ "/>
    <numFmt numFmtId="177" formatCode="_(* #,##0.0000_);_(* \(#,##0.0000\);_(* &quot;-&quot;??_);_(@_)"/>
  </numFmts>
  <fonts count="80"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Arial"/>
      <family val="2"/>
    </font>
    <font>
      <b/>
      <sz val="10"/>
      <name val="Arial"/>
      <family val="2"/>
    </font>
    <font>
      <u/>
      <sz val="10"/>
      <color indexed="12"/>
      <name val="Arial"/>
      <family val="2"/>
    </font>
    <font>
      <b/>
      <sz val="10"/>
      <name val="Helvetica"/>
      <family val="2"/>
    </font>
    <font>
      <sz val="10"/>
      <name val="Arial"/>
      <family val="2"/>
    </font>
    <font>
      <i/>
      <sz val="10"/>
      <name val="Helvetica"/>
      <family val="2"/>
    </font>
    <font>
      <sz val="8"/>
      <name val="Helvetica"/>
      <family val="2"/>
    </font>
    <font>
      <sz val="9"/>
      <name val="Arial"/>
      <family val="2"/>
    </font>
    <font>
      <sz val="10"/>
      <name val="Helvetica"/>
      <family val="2"/>
    </font>
    <font>
      <i/>
      <sz val="10"/>
      <name val="Arial"/>
      <family val="2"/>
    </font>
    <font>
      <sz val="8"/>
      <name val="Arial"/>
      <family val="2"/>
    </font>
    <font>
      <b/>
      <sz val="14"/>
      <name val="Arial"/>
      <family val="2"/>
    </font>
    <font>
      <sz val="10"/>
      <name val="Helvetica"/>
      <family val="2"/>
    </font>
    <font>
      <b/>
      <vertAlign val="superscript"/>
      <sz val="10"/>
      <name val="Helvetica"/>
      <family val="2"/>
    </font>
    <font>
      <sz val="10"/>
      <color indexed="8"/>
      <name val="Arial"/>
      <family val="2"/>
    </font>
    <font>
      <sz val="10"/>
      <name val="Arial"/>
      <family val="2"/>
    </font>
    <font>
      <b/>
      <i/>
      <sz val="10"/>
      <name val="Arial"/>
      <family val="2"/>
    </font>
    <font>
      <sz val="9"/>
      <name val="Helvetica"/>
      <family val="2"/>
    </font>
    <font>
      <sz val="11"/>
      <color theme="1"/>
      <name val="Calibri"/>
      <family val="2"/>
      <scheme val="minor"/>
    </font>
    <font>
      <b/>
      <sz val="11"/>
      <color theme="1"/>
      <name val="Calibri"/>
      <family val="2"/>
      <scheme val="minor"/>
    </font>
    <font>
      <sz val="10"/>
      <color theme="1"/>
      <name val="Arial"/>
      <family val="2"/>
    </font>
    <font>
      <b/>
      <sz val="10"/>
      <color theme="1"/>
      <name val="Arial"/>
      <family val="2"/>
    </font>
    <font>
      <sz val="11"/>
      <color rgb="FF000000"/>
      <name val="Calibri"/>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b/>
      <sz val="11"/>
      <name val="Calibri"/>
      <family val="2"/>
      <scheme val="minor"/>
    </font>
    <font>
      <i/>
      <sz val="11"/>
      <color theme="1"/>
      <name val="Calibri"/>
      <family val="2"/>
      <scheme val="minor"/>
    </font>
    <font>
      <sz val="11"/>
      <color indexed="8"/>
      <name val="Calibri"/>
      <family val="2"/>
    </font>
    <font>
      <sz val="11"/>
      <color indexed="9"/>
      <name val="Calibri"/>
      <family val="2"/>
    </font>
    <font>
      <sz val="11"/>
      <color indexed="10"/>
      <name val="Calibri"/>
      <family val="2"/>
    </font>
    <font>
      <b/>
      <sz val="11"/>
      <color indexed="9"/>
      <name val="Calibri"/>
      <family val="2"/>
    </font>
    <font>
      <b/>
      <sz val="11"/>
      <color indexed="8"/>
      <name val="Calibri"/>
      <family val="2"/>
    </font>
    <font>
      <b/>
      <sz val="11"/>
      <color rgb="FFFA7D00"/>
      <name val="Calibri"/>
      <family val="2"/>
    </font>
    <font>
      <i/>
      <sz val="11"/>
      <color rgb="FF7F7F7F"/>
      <name val="Calibri"/>
      <family val="2"/>
    </font>
    <font>
      <sz val="11"/>
      <color rgb="FF006100"/>
      <name val="Calibri"/>
      <family val="2"/>
    </font>
    <font>
      <sz val="11"/>
      <color rgb="FF3F3F76"/>
      <name val="Calibri"/>
      <family val="2"/>
    </font>
    <font>
      <sz val="11"/>
      <color rgb="FF9C6500"/>
      <name val="Calibri"/>
      <family val="2"/>
    </font>
    <font>
      <b/>
      <sz val="11"/>
      <color rgb="FF3F3F3F"/>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8"/>
      <color theme="3"/>
      <name val="Cambria"/>
      <family val="2"/>
    </font>
    <font>
      <sz val="11"/>
      <color rgb="FF9C0006"/>
      <name val="Calibri"/>
      <family val="2"/>
    </font>
    <font>
      <sz val="11"/>
      <name val="Arial"/>
      <family val="2"/>
    </font>
    <font>
      <sz val="11"/>
      <color theme="1"/>
      <name val="Arial"/>
      <family val="2"/>
    </font>
    <font>
      <b/>
      <sz val="11"/>
      <color theme="1"/>
      <name val="Arial"/>
      <family val="2"/>
    </font>
    <font>
      <sz val="10"/>
      <name val="Arial"/>
      <family val="2"/>
    </font>
    <font>
      <i/>
      <sz val="10"/>
      <color theme="1"/>
      <name val="Arial"/>
      <family val="2"/>
    </font>
    <font>
      <u/>
      <sz val="11"/>
      <color theme="10"/>
      <name val="Calibri"/>
      <family val="2"/>
    </font>
  </fonts>
  <fills count="65">
    <fill>
      <patternFill patternType="none"/>
    </fill>
    <fill>
      <patternFill patternType="gray125"/>
    </fill>
    <fill>
      <patternFill patternType="solid">
        <fgColor indexed="2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7"/>
        <bgColor indexed="64"/>
      </patternFill>
    </fill>
    <fill>
      <patternFill patternType="solid">
        <fgColor indexed="26"/>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7" tint="0.59999389629810485"/>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7CE"/>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right/>
      <top style="thin">
        <color indexed="64"/>
      </top>
      <bottom style="medium">
        <color indexed="64"/>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top style="medium">
        <color indexed="64"/>
      </top>
      <bottom/>
      <diagonal/>
    </border>
  </borders>
  <cellStyleXfs count="1110">
    <xf numFmtId="0" fontId="0" fillId="0" borderId="0"/>
    <xf numFmtId="166" fontId="16" fillId="0" borderId="0" applyFont="0" applyFill="0" applyBorder="0" applyAlignment="0" applyProtection="0"/>
    <xf numFmtId="166" fontId="16" fillId="0" borderId="0" applyFont="0" applyFill="0" applyBorder="0" applyAlignment="0" applyProtection="0"/>
    <xf numFmtId="165" fontId="32" fillId="0" borderId="0" applyFont="0" applyFill="0" applyBorder="0" applyAlignment="0" applyProtection="0"/>
    <xf numFmtId="165" fontId="32" fillId="0" borderId="0" applyFont="0" applyFill="0" applyBorder="0" applyAlignment="0" applyProtection="0"/>
    <xf numFmtId="165" fontId="21" fillId="0" borderId="0" applyFont="0" applyFill="0" applyBorder="0" applyAlignment="0" applyProtection="0"/>
    <xf numFmtId="165" fontId="32" fillId="0" borderId="0" applyFont="0" applyFill="0" applyBorder="0" applyAlignment="0" applyProtection="0"/>
    <xf numFmtId="165" fontId="32" fillId="0" borderId="0" applyFont="0" applyFill="0" applyBorder="0" applyAlignment="0" applyProtection="0"/>
    <xf numFmtId="165" fontId="21" fillId="0" borderId="0" applyFont="0" applyFill="0" applyBorder="0" applyAlignment="0" applyProtection="0"/>
    <xf numFmtId="0" fontId="19" fillId="0" borderId="0" applyNumberFormat="0" applyFill="0" applyBorder="0" applyAlignment="0" applyProtection="0">
      <alignment vertical="top"/>
      <protection locked="0"/>
    </xf>
    <xf numFmtId="0" fontId="32" fillId="0" borderId="0"/>
    <xf numFmtId="0" fontId="32" fillId="0" borderId="0"/>
    <xf numFmtId="0" fontId="21" fillId="0" borderId="0"/>
    <xf numFmtId="0" fontId="21" fillId="0" borderId="0"/>
    <xf numFmtId="0" fontId="16" fillId="0" borderId="0"/>
    <xf numFmtId="0" fontId="32" fillId="0" borderId="0"/>
    <xf numFmtId="0" fontId="32" fillId="0" borderId="0"/>
    <xf numFmtId="0" fontId="21" fillId="0" borderId="0"/>
    <xf numFmtId="0" fontId="35" fillId="0" borderId="0"/>
    <xf numFmtId="0" fontId="35" fillId="0" borderId="0"/>
    <xf numFmtId="0" fontId="32" fillId="0" borderId="0"/>
    <xf numFmtId="0" fontId="32" fillId="0" borderId="0"/>
    <xf numFmtId="0" fontId="21" fillId="0" borderId="0"/>
    <xf numFmtId="0" fontId="32" fillId="0" borderId="0"/>
    <xf numFmtId="0" fontId="32" fillId="0" borderId="0"/>
    <xf numFmtId="0" fontId="21" fillId="0" borderId="0"/>
    <xf numFmtId="0" fontId="32" fillId="0" borderId="0"/>
    <xf numFmtId="0" fontId="32" fillId="0" borderId="0"/>
    <xf numFmtId="0" fontId="21" fillId="0" borderId="0"/>
    <xf numFmtId="0" fontId="32" fillId="0" borderId="0"/>
    <xf numFmtId="0" fontId="32" fillId="0" borderId="0"/>
    <xf numFmtId="0" fontId="21" fillId="0" borderId="0"/>
    <xf numFmtId="0" fontId="35" fillId="0" borderId="0"/>
    <xf numFmtId="0" fontId="25" fillId="0" borderId="0"/>
    <xf numFmtId="0" fontId="25" fillId="0" borderId="0"/>
    <xf numFmtId="0" fontId="40" fillId="0" borderId="0" applyNumberFormat="0" applyFill="0" applyBorder="0" applyAlignment="0" applyProtection="0"/>
    <xf numFmtId="0" fontId="41" fillId="0" borderId="18" applyNumberFormat="0" applyFill="0" applyAlignment="0" applyProtection="0"/>
    <xf numFmtId="0" fontId="42" fillId="0" borderId="19" applyNumberFormat="0" applyFill="0" applyAlignment="0" applyProtection="0"/>
    <xf numFmtId="0" fontId="43" fillId="0" borderId="20" applyNumberFormat="0" applyFill="0" applyAlignment="0" applyProtection="0"/>
    <xf numFmtId="0" fontId="43" fillId="0" borderId="0" applyNumberFormat="0" applyFill="0" applyBorder="0" applyAlignment="0" applyProtection="0"/>
    <xf numFmtId="0" fontId="44" fillId="3" borderId="0" applyNumberFormat="0" applyBorder="0" applyAlignment="0" applyProtection="0"/>
    <xf numFmtId="0" fontId="45" fillId="4" borderId="0" applyNumberFormat="0" applyBorder="0" applyAlignment="0" applyProtection="0"/>
    <xf numFmtId="0" fontId="46" fillId="5" borderId="0" applyNumberFormat="0" applyBorder="0" applyAlignment="0" applyProtection="0"/>
    <xf numFmtId="0" fontId="47" fillId="6" borderId="21" applyNumberFormat="0" applyAlignment="0" applyProtection="0"/>
    <xf numFmtId="0" fontId="48" fillId="7" borderId="22" applyNumberFormat="0" applyAlignment="0" applyProtection="0"/>
    <xf numFmtId="0" fontId="49" fillId="7" borderId="21" applyNumberFormat="0" applyAlignment="0" applyProtection="0"/>
    <xf numFmtId="0" fontId="50" fillId="0" borderId="23" applyNumberFormat="0" applyFill="0" applyAlignment="0" applyProtection="0"/>
    <xf numFmtId="0" fontId="51" fillId="8" borderId="24" applyNumberFormat="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36" fillId="0" borderId="26" applyNumberFormat="0" applyFill="0" applyAlignment="0" applyProtection="0"/>
    <xf numFmtId="0" fontId="54"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54" fillId="13" borderId="0" applyNumberFormat="0" applyBorder="0" applyAlignment="0" applyProtection="0"/>
    <xf numFmtId="0" fontId="54"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15" fillId="19" borderId="0" applyNumberFormat="0" applyBorder="0" applyAlignment="0" applyProtection="0"/>
    <xf numFmtId="0" fontId="15"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15" fillId="23" borderId="0" applyNumberFormat="0" applyBorder="0" applyAlignment="0" applyProtection="0"/>
    <xf numFmtId="0" fontId="15" fillId="24" borderId="0" applyNumberFormat="0" applyBorder="0" applyAlignment="0" applyProtection="0"/>
    <xf numFmtId="0" fontId="54" fillId="25" borderId="0" applyNumberFormat="0" applyBorder="0" applyAlignment="0" applyProtection="0"/>
    <xf numFmtId="0" fontId="54" fillId="26" borderId="0" applyNumberFormat="0" applyBorder="0" applyAlignment="0" applyProtection="0"/>
    <xf numFmtId="0" fontId="15" fillId="27" borderId="0" applyNumberFormat="0" applyBorder="0" applyAlignment="0" applyProtection="0"/>
    <xf numFmtId="0" fontId="15" fillId="28" borderId="0" applyNumberFormat="0" applyBorder="0" applyAlignment="0" applyProtection="0"/>
    <xf numFmtId="0" fontId="54" fillId="29" borderId="0" applyNumberFormat="0" applyBorder="0" applyAlignment="0" applyProtection="0"/>
    <xf numFmtId="0" fontId="54" fillId="30" borderId="0" applyNumberFormat="0" applyBorder="0" applyAlignment="0" applyProtection="0"/>
    <xf numFmtId="0" fontId="15" fillId="31" borderId="0" applyNumberFormat="0" applyBorder="0" applyAlignment="0" applyProtection="0"/>
    <xf numFmtId="0" fontId="15" fillId="32" borderId="0" applyNumberFormat="0" applyBorder="0" applyAlignment="0" applyProtection="0"/>
    <xf numFmtId="0" fontId="54" fillId="33" borderId="0" applyNumberFormat="0" applyBorder="0" applyAlignment="0" applyProtection="0"/>
    <xf numFmtId="0" fontId="15" fillId="0" borderId="0"/>
    <xf numFmtId="0" fontId="16" fillId="0" borderId="0"/>
    <xf numFmtId="166"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5" fillId="0" borderId="0"/>
    <xf numFmtId="0" fontId="15"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5" fillId="0" borderId="0"/>
    <xf numFmtId="9" fontId="16" fillId="0" borderId="0" applyFont="0" applyFill="0" applyBorder="0" applyAlignment="0" applyProtection="0"/>
    <xf numFmtId="164" fontId="15" fillId="0" borderId="0" applyFont="0" applyFill="0" applyBorder="0" applyAlignment="0" applyProtection="0"/>
    <xf numFmtId="0" fontId="15" fillId="0" borderId="0"/>
    <xf numFmtId="0" fontId="15" fillId="9" borderId="25" applyNumberFormat="0" applyFont="0" applyAlignment="0" applyProtection="0"/>
    <xf numFmtId="164" fontId="14" fillId="0" borderId="0" applyFont="0" applyFill="0" applyBorder="0" applyAlignment="0" applyProtection="0"/>
    <xf numFmtId="164" fontId="14" fillId="0" borderId="0" applyFont="0" applyFill="0" applyBorder="0" applyAlignment="0" applyProtection="0"/>
    <xf numFmtId="0" fontId="57" fillId="36" borderId="0" applyNumberFormat="0" applyBorder="0" applyAlignment="0" applyProtection="0"/>
    <xf numFmtId="0" fontId="14" fillId="11" borderId="0" applyNumberFormat="0" applyBorder="0" applyAlignment="0" applyProtection="0"/>
    <xf numFmtId="0" fontId="57" fillId="37" borderId="0" applyNumberFormat="0" applyBorder="0" applyAlignment="0" applyProtection="0"/>
    <xf numFmtId="0" fontId="14" fillId="15" borderId="0" applyNumberFormat="0" applyBorder="0" applyAlignment="0" applyProtection="0"/>
    <xf numFmtId="0" fontId="57" fillId="38" borderId="0" applyNumberFormat="0" applyBorder="0" applyAlignment="0" applyProtection="0"/>
    <xf numFmtId="0" fontId="14" fillId="19" borderId="0" applyNumberFormat="0" applyBorder="0" applyAlignment="0" applyProtection="0"/>
    <xf numFmtId="0" fontId="57" fillId="39" borderId="0" applyNumberFormat="0" applyBorder="0" applyAlignment="0" applyProtection="0"/>
    <xf numFmtId="0" fontId="14" fillId="23" borderId="0" applyNumberFormat="0" applyBorder="0" applyAlignment="0" applyProtection="0"/>
    <xf numFmtId="0" fontId="57" fillId="40" borderId="0" applyNumberFormat="0" applyBorder="0" applyAlignment="0" applyProtection="0"/>
    <xf numFmtId="0" fontId="14" fillId="27" borderId="0" applyNumberFormat="0" applyBorder="0" applyAlignment="0" applyProtection="0"/>
    <xf numFmtId="0" fontId="57" fillId="41" borderId="0" applyNumberFormat="0" applyBorder="0" applyAlignment="0" applyProtection="0"/>
    <xf numFmtId="0" fontId="14" fillId="31" borderId="0" applyNumberFormat="0" applyBorder="0" applyAlignment="0" applyProtection="0"/>
    <xf numFmtId="0" fontId="57" fillId="42" borderId="0" applyNumberFormat="0" applyBorder="0" applyAlignment="0" applyProtection="0"/>
    <xf numFmtId="0" fontId="14" fillId="12" borderId="0" applyNumberFormat="0" applyBorder="0" applyAlignment="0" applyProtection="0"/>
    <xf numFmtId="0" fontId="57" fillId="43" borderId="0" applyNumberFormat="0" applyBorder="0" applyAlignment="0" applyProtection="0"/>
    <xf numFmtId="0" fontId="14" fillId="16" borderId="0" applyNumberFormat="0" applyBorder="0" applyAlignment="0" applyProtection="0"/>
    <xf numFmtId="0" fontId="57" fillId="44" borderId="0" applyNumberFormat="0" applyBorder="0" applyAlignment="0" applyProtection="0"/>
    <xf numFmtId="0" fontId="14" fillId="20" borderId="0" applyNumberFormat="0" applyBorder="0" applyAlignment="0" applyProtection="0"/>
    <xf numFmtId="0" fontId="57" fillId="45" borderId="0" applyNumberFormat="0" applyBorder="0" applyAlignment="0" applyProtection="0"/>
    <xf numFmtId="0" fontId="14" fillId="24" borderId="0" applyNumberFormat="0" applyBorder="0" applyAlignment="0" applyProtection="0"/>
    <xf numFmtId="0" fontId="57" fillId="46" borderId="0" applyNumberFormat="0" applyBorder="0" applyAlignment="0" applyProtection="0"/>
    <xf numFmtId="0" fontId="14" fillId="28" borderId="0" applyNumberFormat="0" applyBorder="0" applyAlignment="0" applyProtection="0"/>
    <xf numFmtId="0" fontId="57" fillId="47" borderId="0" applyNumberFormat="0" applyBorder="0" applyAlignment="0" applyProtection="0"/>
    <xf numFmtId="0" fontId="14" fillId="32" borderId="0" applyNumberFormat="0" applyBorder="0" applyAlignment="0" applyProtection="0"/>
    <xf numFmtId="0" fontId="58" fillId="48" borderId="0" applyNumberFormat="0" applyBorder="0" applyAlignment="0" applyProtection="0"/>
    <xf numFmtId="0" fontId="58" fillId="49" borderId="0" applyNumberFormat="0" applyBorder="0" applyAlignment="0" applyProtection="0"/>
    <xf numFmtId="0" fontId="58" fillId="50" borderId="0" applyNumberFormat="0" applyBorder="0" applyAlignment="0" applyProtection="0"/>
    <xf numFmtId="0" fontId="58" fillId="51" borderId="0" applyNumberFormat="0" applyBorder="0" applyAlignment="0" applyProtection="0"/>
    <xf numFmtId="0" fontId="58" fillId="52" borderId="0" applyNumberFormat="0" applyBorder="0" applyAlignment="0" applyProtection="0"/>
    <xf numFmtId="0" fontId="58" fillId="53" borderId="0" applyNumberFormat="0" applyBorder="0" applyAlignment="0" applyProtection="0"/>
    <xf numFmtId="0" fontId="59" fillId="0" borderId="0" applyNumberFormat="0" applyFill="0" applyBorder="0" applyAlignment="0" applyProtection="0"/>
    <xf numFmtId="0" fontId="14" fillId="9" borderId="25" applyNumberFormat="0" applyFont="0" applyAlignment="0" applyProtection="0"/>
    <xf numFmtId="0" fontId="14" fillId="9" borderId="25" applyNumberFormat="0" applyFont="0" applyAlignment="0" applyProtection="0"/>
    <xf numFmtId="0" fontId="16" fillId="35" borderId="25" applyNumberFormat="0" applyFont="0" applyAlignment="0" applyProtection="0"/>
    <xf numFmtId="0" fontId="62" fillId="54" borderId="21" applyNumberFormat="0" applyAlignment="0" applyProtection="0"/>
    <xf numFmtId="0" fontId="63" fillId="0" borderId="0" applyNumberFormat="0" applyFill="0" applyBorder="0" applyAlignment="0" applyProtection="0"/>
    <xf numFmtId="0" fontId="64" fillId="55" borderId="0" applyNumberFormat="0" applyBorder="0" applyAlignment="0" applyProtection="0"/>
    <xf numFmtId="0" fontId="65" fillId="34" borderId="21" applyNumberFormat="0" applyAlignment="0" applyProtection="0"/>
    <xf numFmtId="0" fontId="60" fillId="56" borderId="24" applyNumberFormat="0" applyAlignment="0" applyProtection="0"/>
    <xf numFmtId="0" fontId="58" fillId="57" borderId="0" applyNumberFormat="0" applyBorder="0" applyAlignment="0" applyProtection="0"/>
    <xf numFmtId="0" fontId="58" fillId="58" borderId="0" applyNumberFormat="0" applyBorder="0" applyAlignment="0" applyProtection="0"/>
    <xf numFmtId="0" fontId="58" fillId="59" borderId="0" applyNumberFormat="0" applyBorder="0" applyAlignment="0" applyProtection="0"/>
    <xf numFmtId="0" fontId="58" fillId="60" borderId="0" applyNumberFormat="0" applyBorder="0" applyAlignment="0" applyProtection="0"/>
    <xf numFmtId="0" fontId="58" fillId="61" borderId="0" applyNumberFormat="0" applyBorder="0" applyAlignment="0" applyProtection="0"/>
    <xf numFmtId="0" fontId="58" fillId="62" borderId="0" applyNumberFormat="0" applyBorder="0" applyAlignment="0" applyProtection="0"/>
    <xf numFmtId="0" fontId="66" fillId="63" borderId="0" applyNumberFormat="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67" fillId="54" borderId="22" applyNumberFormat="0" applyAlignment="0" applyProtection="0"/>
    <xf numFmtId="0" fontId="68" fillId="0" borderId="18" applyNumberFormat="0" applyFill="0" applyAlignment="0" applyProtection="0"/>
    <xf numFmtId="0" fontId="69" fillId="0" borderId="19" applyNumberFormat="0" applyFill="0" applyAlignment="0" applyProtection="0"/>
    <xf numFmtId="0" fontId="70" fillId="0" borderId="20" applyNumberFormat="0" applyFill="0" applyAlignment="0" applyProtection="0"/>
    <xf numFmtId="0" fontId="70" fillId="0" borderId="0" applyNumberFormat="0" applyFill="0" applyBorder="0" applyAlignment="0" applyProtection="0"/>
    <xf numFmtId="0" fontId="71" fillId="0" borderId="23" applyNumberFormat="0" applyFill="0" applyAlignment="0" applyProtection="0"/>
    <xf numFmtId="0" fontId="72" fillId="0" borderId="0" applyNumberFormat="0" applyFill="0" applyBorder="0" applyAlignment="0" applyProtection="0"/>
    <xf numFmtId="0" fontId="61" fillId="0" borderId="26" applyNumberFormat="0" applyFill="0" applyAlignment="0" applyProtection="0"/>
    <xf numFmtId="0" fontId="73" fillId="64" borderId="0" applyNumberFormat="0" applyBorder="0" applyAlignment="0" applyProtection="0"/>
    <xf numFmtId="0" fontId="13" fillId="0" borderId="0"/>
    <xf numFmtId="0" fontId="13" fillId="11" borderId="0" applyNumberFormat="0" applyBorder="0" applyAlignment="0" applyProtection="0"/>
    <xf numFmtId="0" fontId="13" fillId="12"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3" fillId="23" borderId="0" applyNumberFormat="0" applyBorder="0" applyAlignment="0" applyProtection="0"/>
    <xf numFmtId="0" fontId="13" fillId="24" borderId="0" applyNumberFormat="0" applyBorder="0" applyAlignment="0" applyProtection="0"/>
    <xf numFmtId="0" fontId="13" fillId="27" borderId="0" applyNumberFormat="0" applyBorder="0" applyAlignment="0" applyProtection="0"/>
    <xf numFmtId="0" fontId="13" fillId="28" borderId="0" applyNumberFormat="0" applyBorder="0" applyAlignment="0" applyProtection="0"/>
    <xf numFmtId="0" fontId="13" fillId="31" borderId="0" applyNumberFormat="0" applyBorder="0" applyAlignment="0" applyProtection="0"/>
    <xf numFmtId="0" fontId="13" fillId="32" borderId="0" applyNumberFormat="0" applyBorder="0" applyAlignment="0" applyProtection="0"/>
    <xf numFmtId="0" fontId="77" fillId="0" borderId="0"/>
    <xf numFmtId="166" fontId="16" fillId="0" borderId="0" applyFont="0" applyFill="0" applyBorder="0" applyAlignment="0" applyProtection="0"/>
    <xf numFmtId="0" fontId="13" fillId="0" borderId="0"/>
    <xf numFmtId="0" fontId="13" fillId="0" borderId="0"/>
    <xf numFmtId="0" fontId="13" fillId="0" borderId="0"/>
    <xf numFmtId="9" fontId="16" fillId="0" borderId="0" applyFont="0" applyFill="0" applyBorder="0" applyAlignment="0" applyProtection="0"/>
    <xf numFmtId="0" fontId="13" fillId="0" borderId="0"/>
    <xf numFmtId="0" fontId="13" fillId="0" borderId="0"/>
    <xf numFmtId="0" fontId="13" fillId="0" borderId="0"/>
    <xf numFmtId="0" fontId="13" fillId="0" borderId="0"/>
    <xf numFmtId="164" fontId="13" fillId="0" borderId="0" applyFont="0" applyFill="0" applyBorder="0" applyAlignment="0" applyProtection="0"/>
    <xf numFmtId="0" fontId="13" fillId="0" borderId="0"/>
    <xf numFmtId="0" fontId="13" fillId="9" borderId="25" applyNumberFormat="0" applyFont="0" applyAlignment="0" applyProtection="0"/>
    <xf numFmtId="164" fontId="13" fillId="0" borderId="0" applyFont="0" applyFill="0" applyBorder="0" applyAlignment="0" applyProtection="0"/>
    <xf numFmtId="164" fontId="13" fillId="0" borderId="0" applyFont="0" applyFill="0" applyBorder="0" applyAlignment="0" applyProtection="0"/>
    <xf numFmtId="0" fontId="13" fillId="11" borderId="0" applyNumberFormat="0" applyBorder="0" applyAlignment="0" applyProtection="0"/>
    <xf numFmtId="0" fontId="13" fillId="15" borderId="0" applyNumberFormat="0" applyBorder="0" applyAlignment="0" applyProtection="0"/>
    <xf numFmtId="0" fontId="13" fillId="19" borderId="0" applyNumberFormat="0" applyBorder="0" applyAlignment="0" applyProtection="0"/>
    <xf numFmtId="0" fontId="13" fillId="23" borderId="0" applyNumberFormat="0" applyBorder="0" applyAlignment="0" applyProtection="0"/>
    <xf numFmtId="0" fontId="13" fillId="27" borderId="0" applyNumberFormat="0" applyBorder="0" applyAlignment="0" applyProtection="0"/>
    <xf numFmtId="0" fontId="13" fillId="31" borderId="0" applyNumberFormat="0" applyBorder="0" applyAlignment="0" applyProtection="0"/>
    <xf numFmtId="0" fontId="13" fillId="12" borderId="0" applyNumberFormat="0" applyBorder="0" applyAlignment="0" applyProtection="0"/>
    <xf numFmtId="0" fontId="13" fillId="16" borderId="0" applyNumberFormat="0" applyBorder="0" applyAlignment="0" applyProtection="0"/>
    <xf numFmtId="0" fontId="13" fillId="20" borderId="0" applyNumberFormat="0" applyBorder="0" applyAlignment="0" applyProtection="0"/>
    <xf numFmtId="0" fontId="13" fillId="24" borderId="0" applyNumberFormat="0" applyBorder="0" applyAlignment="0" applyProtection="0"/>
    <xf numFmtId="0" fontId="13" fillId="28" borderId="0" applyNumberFormat="0" applyBorder="0" applyAlignment="0" applyProtection="0"/>
    <xf numFmtId="0" fontId="13" fillId="32" borderId="0" applyNumberFormat="0" applyBorder="0" applyAlignment="0" applyProtection="0"/>
    <xf numFmtId="0" fontId="13" fillId="9" borderId="25" applyNumberFormat="0" applyFont="0" applyAlignment="0" applyProtection="0"/>
    <xf numFmtId="0" fontId="13" fillId="9" borderId="25" applyNumberFormat="0" applyFont="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9" fontId="16" fillId="0" borderId="0" applyFont="0" applyFill="0" applyBorder="0" applyAlignment="0" applyProtection="0"/>
    <xf numFmtId="0" fontId="12" fillId="0" borderId="0"/>
    <xf numFmtId="0" fontId="11" fillId="0" borderId="0"/>
    <xf numFmtId="164" fontId="11" fillId="0" borderId="0" applyFont="0" applyFill="0" applyBorder="0" applyAlignment="0" applyProtection="0"/>
    <xf numFmtId="9" fontId="11" fillId="0" borderId="0" applyFont="0" applyFill="0" applyBorder="0" applyAlignment="0" applyProtection="0"/>
    <xf numFmtId="0" fontId="10" fillId="0" borderId="0"/>
    <xf numFmtId="164" fontId="10" fillId="0" borderId="0" applyFont="0" applyFill="0" applyBorder="0" applyAlignment="0" applyProtection="0"/>
    <xf numFmtId="9" fontId="10" fillId="0" borderId="0" applyFont="0" applyFill="0" applyBorder="0" applyAlignment="0" applyProtection="0"/>
    <xf numFmtId="0" fontId="9" fillId="0" borderId="0"/>
    <xf numFmtId="164" fontId="9" fillId="0" borderId="0" applyFont="0" applyFill="0" applyBorder="0" applyAlignment="0" applyProtection="0"/>
    <xf numFmtId="9" fontId="9" fillId="0" borderId="0" applyFont="0" applyFill="0" applyBorder="0" applyAlignment="0" applyProtection="0"/>
    <xf numFmtId="0" fontId="9" fillId="11" borderId="0" applyNumberFormat="0" applyBorder="0" applyAlignment="0" applyProtection="0"/>
    <xf numFmtId="0" fontId="9" fillId="12"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9" borderId="0" applyNumberFormat="0" applyBorder="0" applyAlignment="0" applyProtection="0"/>
    <xf numFmtId="0" fontId="9" fillId="20" borderId="0" applyNumberFormat="0" applyBorder="0" applyAlignment="0" applyProtection="0"/>
    <xf numFmtId="0" fontId="9" fillId="23" borderId="0" applyNumberFormat="0" applyBorder="0" applyAlignment="0" applyProtection="0"/>
    <xf numFmtId="0" fontId="9" fillId="24" borderId="0" applyNumberFormat="0" applyBorder="0" applyAlignment="0" applyProtection="0"/>
    <xf numFmtId="0" fontId="9" fillId="27" borderId="0" applyNumberFormat="0" applyBorder="0" applyAlignment="0" applyProtection="0"/>
    <xf numFmtId="0" fontId="9" fillId="28" borderId="0" applyNumberFormat="0" applyBorder="0" applyAlignment="0" applyProtection="0"/>
    <xf numFmtId="0" fontId="9" fillId="31" borderId="0" applyNumberFormat="0" applyBorder="0" applyAlignment="0" applyProtection="0"/>
    <xf numFmtId="0" fontId="9" fillId="32" borderId="0" applyNumberFormat="0" applyBorder="0" applyAlignment="0" applyProtection="0"/>
    <xf numFmtId="0" fontId="77" fillId="0" borderId="0"/>
    <xf numFmtId="166" fontId="16" fillId="0" borderId="0" applyFont="0" applyFill="0" applyBorder="0" applyAlignment="0" applyProtection="0"/>
    <xf numFmtId="0" fontId="9" fillId="0" borderId="0"/>
    <xf numFmtId="0" fontId="9" fillId="0" borderId="0"/>
    <xf numFmtId="0" fontId="9" fillId="0" borderId="0"/>
    <xf numFmtId="9" fontId="16" fillId="0" borderId="0" applyFont="0" applyFill="0" applyBorder="0" applyAlignment="0" applyProtection="0"/>
    <xf numFmtId="0" fontId="9" fillId="0" borderId="0"/>
    <xf numFmtId="0" fontId="9" fillId="0" borderId="0"/>
    <xf numFmtId="0" fontId="9" fillId="0" borderId="0"/>
    <xf numFmtId="0" fontId="9" fillId="0" borderId="0"/>
    <xf numFmtId="164" fontId="9" fillId="0" borderId="0" applyFont="0" applyFill="0" applyBorder="0" applyAlignment="0" applyProtection="0"/>
    <xf numFmtId="0" fontId="9" fillId="0" borderId="0"/>
    <xf numFmtId="0" fontId="9" fillId="9" borderId="25" applyNumberFormat="0" applyFont="0" applyAlignment="0" applyProtection="0"/>
    <xf numFmtId="164" fontId="9" fillId="0" borderId="0" applyFont="0" applyFill="0" applyBorder="0" applyAlignment="0" applyProtection="0"/>
    <xf numFmtId="164" fontId="9" fillId="0" borderId="0" applyFont="0" applyFill="0" applyBorder="0" applyAlignment="0" applyProtection="0"/>
    <xf numFmtId="0" fontId="9" fillId="11" borderId="0" applyNumberFormat="0" applyBorder="0" applyAlignment="0" applyProtection="0"/>
    <xf numFmtId="0" fontId="9" fillId="15" borderId="0" applyNumberFormat="0" applyBorder="0" applyAlignment="0" applyProtection="0"/>
    <xf numFmtId="0" fontId="9" fillId="19" borderId="0" applyNumberFormat="0" applyBorder="0" applyAlignment="0" applyProtection="0"/>
    <xf numFmtId="0" fontId="9" fillId="23" borderId="0" applyNumberFormat="0" applyBorder="0" applyAlignment="0" applyProtection="0"/>
    <xf numFmtId="0" fontId="9" fillId="27" borderId="0" applyNumberFormat="0" applyBorder="0" applyAlignment="0" applyProtection="0"/>
    <xf numFmtId="0" fontId="9" fillId="31" borderId="0" applyNumberFormat="0" applyBorder="0" applyAlignment="0" applyProtection="0"/>
    <xf numFmtId="0" fontId="9" fillId="12" borderId="0" applyNumberFormat="0" applyBorder="0" applyAlignment="0" applyProtection="0"/>
    <xf numFmtId="0" fontId="9" fillId="16" borderId="0" applyNumberFormat="0" applyBorder="0" applyAlignment="0" applyProtection="0"/>
    <xf numFmtId="0" fontId="9" fillId="20" borderId="0" applyNumberFormat="0" applyBorder="0" applyAlignment="0" applyProtection="0"/>
    <xf numFmtId="0" fontId="9" fillId="24" borderId="0" applyNumberFormat="0" applyBorder="0" applyAlignment="0" applyProtection="0"/>
    <xf numFmtId="0" fontId="9" fillId="28" borderId="0" applyNumberFormat="0" applyBorder="0" applyAlignment="0" applyProtection="0"/>
    <xf numFmtId="0" fontId="9" fillId="32" borderId="0" applyNumberFormat="0" applyBorder="0" applyAlignment="0" applyProtection="0"/>
    <xf numFmtId="0" fontId="9" fillId="9" borderId="25" applyNumberFormat="0" applyFont="0" applyAlignment="0" applyProtection="0"/>
    <xf numFmtId="0" fontId="9" fillId="9" borderId="25" applyNumberFormat="0" applyFont="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11" borderId="0" applyNumberFormat="0" applyBorder="0" applyAlignment="0" applyProtection="0"/>
    <xf numFmtId="0" fontId="9" fillId="12"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9" borderId="0" applyNumberFormat="0" applyBorder="0" applyAlignment="0" applyProtection="0"/>
    <xf numFmtId="0" fontId="9" fillId="20" borderId="0" applyNumberFormat="0" applyBorder="0" applyAlignment="0" applyProtection="0"/>
    <xf numFmtId="0" fontId="9" fillId="23" borderId="0" applyNumberFormat="0" applyBorder="0" applyAlignment="0" applyProtection="0"/>
    <xf numFmtId="0" fontId="9" fillId="24" borderId="0" applyNumberFormat="0" applyBorder="0" applyAlignment="0" applyProtection="0"/>
    <xf numFmtId="0" fontId="9" fillId="27" borderId="0" applyNumberFormat="0" applyBorder="0" applyAlignment="0" applyProtection="0"/>
    <xf numFmtId="0" fontId="9" fillId="28" borderId="0" applyNumberFormat="0" applyBorder="0" applyAlignment="0" applyProtection="0"/>
    <xf numFmtId="0" fontId="9" fillId="31" borderId="0" applyNumberFormat="0" applyBorder="0" applyAlignment="0" applyProtection="0"/>
    <xf numFmtId="0" fontId="9" fillId="32" borderId="0" applyNumberFormat="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64" fontId="9" fillId="0" borderId="0" applyFont="0" applyFill="0" applyBorder="0" applyAlignment="0" applyProtection="0"/>
    <xf numFmtId="0" fontId="9" fillId="0" borderId="0"/>
    <xf numFmtId="0" fontId="9" fillId="9" borderId="25" applyNumberFormat="0" applyFont="0" applyAlignment="0" applyProtection="0"/>
    <xf numFmtId="164" fontId="9" fillId="0" borderId="0" applyFont="0" applyFill="0" applyBorder="0" applyAlignment="0" applyProtection="0"/>
    <xf numFmtId="164" fontId="9" fillId="0" borderId="0" applyFont="0" applyFill="0" applyBorder="0" applyAlignment="0" applyProtection="0"/>
    <xf numFmtId="0" fontId="9" fillId="11" borderId="0" applyNumberFormat="0" applyBorder="0" applyAlignment="0" applyProtection="0"/>
    <xf numFmtId="0" fontId="9" fillId="15" borderId="0" applyNumberFormat="0" applyBorder="0" applyAlignment="0" applyProtection="0"/>
    <xf numFmtId="0" fontId="9" fillId="19" borderId="0" applyNumberFormat="0" applyBorder="0" applyAlignment="0" applyProtection="0"/>
    <xf numFmtId="0" fontId="9" fillId="23" borderId="0" applyNumberFormat="0" applyBorder="0" applyAlignment="0" applyProtection="0"/>
    <xf numFmtId="0" fontId="9" fillId="27" borderId="0" applyNumberFormat="0" applyBorder="0" applyAlignment="0" applyProtection="0"/>
    <xf numFmtId="0" fontId="9" fillId="31" borderId="0" applyNumberFormat="0" applyBorder="0" applyAlignment="0" applyProtection="0"/>
    <xf numFmtId="0" fontId="9" fillId="12" borderId="0" applyNumberFormat="0" applyBorder="0" applyAlignment="0" applyProtection="0"/>
    <xf numFmtId="0" fontId="9" fillId="16" borderId="0" applyNumberFormat="0" applyBorder="0" applyAlignment="0" applyProtection="0"/>
    <xf numFmtId="0" fontId="9" fillId="20" borderId="0" applyNumberFormat="0" applyBorder="0" applyAlignment="0" applyProtection="0"/>
    <xf numFmtId="0" fontId="9" fillId="24" borderId="0" applyNumberFormat="0" applyBorder="0" applyAlignment="0" applyProtection="0"/>
    <xf numFmtId="0" fontId="9" fillId="28" borderId="0" applyNumberFormat="0" applyBorder="0" applyAlignment="0" applyProtection="0"/>
    <xf numFmtId="0" fontId="9" fillId="32" borderId="0" applyNumberFormat="0" applyBorder="0" applyAlignment="0" applyProtection="0"/>
    <xf numFmtId="0" fontId="9" fillId="9" borderId="25" applyNumberFormat="0" applyFont="0" applyAlignment="0" applyProtection="0"/>
    <xf numFmtId="0" fontId="9" fillId="9" borderId="25" applyNumberFormat="0" applyFont="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64" fontId="9" fillId="0" borderId="0" applyFont="0" applyFill="0" applyBorder="0" applyAlignment="0" applyProtection="0"/>
    <xf numFmtId="9" fontId="9" fillId="0" borderId="0" applyFont="0" applyFill="0" applyBorder="0" applyAlignment="0" applyProtection="0"/>
    <xf numFmtId="0" fontId="9" fillId="0" borderId="0"/>
    <xf numFmtId="164" fontId="9" fillId="0" borderId="0" applyFont="0" applyFill="0" applyBorder="0" applyAlignment="0" applyProtection="0"/>
    <xf numFmtId="9" fontId="9" fillId="0" borderId="0" applyFont="0" applyFill="0" applyBorder="0" applyAlignment="0" applyProtection="0"/>
    <xf numFmtId="0" fontId="16" fillId="0" borderId="0"/>
    <xf numFmtId="0" fontId="16" fillId="0" borderId="0"/>
    <xf numFmtId="0" fontId="9" fillId="0" borderId="0"/>
    <xf numFmtId="0" fontId="9" fillId="0" borderId="0"/>
    <xf numFmtId="166" fontId="16" fillId="0" borderId="0" applyFont="0" applyFill="0" applyBorder="0" applyAlignment="0" applyProtection="0"/>
    <xf numFmtId="0" fontId="16" fillId="0" borderId="0"/>
    <xf numFmtId="0" fontId="16" fillId="0" borderId="0"/>
    <xf numFmtId="0" fontId="8" fillId="0" borderId="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9" borderId="25" applyNumberFormat="0" applyFont="0" applyAlignment="0" applyProtection="0"/>
    <xf numFmtId="0" fontId="8" fillId="9" borderId="25" applyNumberFormat="0" applyFont="0" applyAlignment="0" applyProtection="0"/>
    <xf numFmtId="0" fontId="8" fillId="9" borderId="25" applyNumberFormat="0" applyFont="0" applyAlignment="0" applyProtection="0"/>
    <xf numFmtId="0" fontId="8" fillId="9" borderId="25" applyNumberFormat="0" applyFont="0" applyAlignment="0" applyProtection="0"/>
    <xf numFmtId="0" fontId="8" fillId="9" borderId="25" applyNumberFormat="0" applyFont="0" applyAlignment="0" applyProtection="0"/>
    <xf numFmtId="0" fontId="8" fillId="9" borderId="25" applyNumberFormat="0" applyFont="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4" fontId="8" fillId="0" borderId="0" applyFont="0" applyFill="0" applyBorder="0" applyAlignment="0" applyProtection="0"/>
    <xf numFmtId="0" fontId="8" fillId="11" borderId="0" applyNumberFormat="0" applyBorder="0" applyAlignment="0" applyProtection="0"/>
    <xf numFmtId="0" fontId="8" fillId="12"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23" borderId="0" applyNumberFormat="0" applyBorder="0" applyAlignment="0" applyProtection="0"/>
    <xf numFmtId="0" fontId="8" fillId="24" borderId="0" applyNumberFormat="0" applyBorder="0" applyAlignment="0" applyProtection="0"/>
    <xf numFmtId="0" fontId="8" fillId="27" borderId="0" applyNumberFormat="0" applyBorder="0" applyAlignment="0" applyProtection="0"/>
    <xf numFmtId="0" fontId="8" fillId="28" borderId="0" applyNumberFormat="0" applyBorder="0" applyAlignment="0" applyProtection="0"/>
    <xf numFmtId="0" fontId="8" fillId="31" borderId="0" applyNumberFormat="0" applyBorder="0" applyAlignment="0" applyProtection="0"/>
    <xf numFmtId="0" fontId="8" fillId="32" borderId="0" applyNumberFormat="0" applyBorder="0" applyAlignment="0" applyProtection="0"/>
    <xf numFmtId="0" fontId="8" fillId="0" borderId="0"/>
    <xf numFmtId="0" fontId="7" fillId="0" borderId="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9" borderId="25" applyNumberFormat="0" applyFont="0" applyAlignment="0" applyProtection="0"/>
    <xf numFmtId="0" fontId="7" fillId="9" borderId="25" applyNumberFormat="0" applyFont="0" applyAlignment="0" applyProtection="0"/>
    <xf numFmtId="0" fontId="7" fillId="9" borderId="25" applyNumberFormat="0" applyFont="0" applyAlignment="0" applyProtection="0"/>
    <xf numFmtId="0" fontId="7" fillId="9" borderId="25" applyNumberFormat="0" applyFont="0" applyAlignment="0" applyProtection="0"/>
    <xf numFmtId="0" fontId="7" fillId="9" borderId="25" applyNumberFormat="0" applyFont="0" applyAlignment="0" applyProtection="0"/>
    <xf numFmtId="0" fontId="7" fillId="9" borderId="25" applyNumberFormat="0" applyFont="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23" borderId="0" applyNumberFormat="0" applyBorder="0" applyAlignment="0" applyProtection="0"/>
    <xf numFmtId="0" fontId="7" fillId="24" borderId="0" applyNumberFormat="0" applyBorder="0" applyAlignment="0" applyProtection="0"/>
    <xf numFmtId="0" fontId="7" fillId="27" borderId="0" applyNumberFormat="0" applyBorder="0" applyAlignment="0" applyProtection="0"/>
    <xf numFmtId="0" fontId="7" fillId="28" borderId="0" applyNumberFormat="0" applyBorder="0" applyAlignment="0" applyProtection="0"/>
    <xf numFmtId="0" fontId="7" fillId="31" borderId="0" applyNumberFormat="0" applyBorder="0" applyAlignment="0" applyProtection="0"/>
    <xf numFmtId="0" fontId="7" fillId="32" borderId="0" applyNumberFormat="0" applyBorder="0" applyAlignment="0" applyProtection="0"/>
    <xf numFmtId="0" fontId="7" fillId="0" borderId="0"/>
    <xf numFmtId="0" fontId="6" fillId="0" borderId="0"/>
    <xf numFmtId="164" fontId="6" fillId="0" borderId="0" applyFont="0" applyFill="0" applyBorder="0" applyAlignment="0" applyProtection="0"/>
    <xf numFmtId="0" fontId="5" fillId="0" borderId="0"/>
    <xf numFmtId="164" fontId="5" fillId="0" borderId="0" applyFont="0" applyFill="0" applyBorder="0" applyAlignment="0" applyProtection="0"/>
    <xf numFmtId="0" fontId="4" fillId="0" borderId="0"/>
    <xf numFmtId="164" fontId="4" fillId="0" borderId="0" applyFont="0" applyFill="0" applyBorder="0" applyAlignment="0" applyProtection="0"/>
    <xf numFmtId="0" fontId="3" fillId="0" borderId="0"/>
    <xf numFmtId="164" fontId="3" fillId="0" borderId="0" applyFont="0" applyFill="0" applyBorder="0" applyAlignment="0" applyProtection="0"/>
    <xf numFmtId="166" fontId="16" fillId="0" borderId="0" applyFont="0" applyFill="0" applyBorder="0" applyAlignment="0" applyProtection="0"/>
    <xf numFmtId="0" fontId="3" fillId="0" borderId="0"/>
    <xf numFmtId="0" fontId="3" fillId="0" borderId="0"/>
    <xf numFmtId="0" fontId="3" fillId="9" borderId="25" applyNumberFormat="0" applyFont="0" applyAlignment="0" applyProtection="0"/>
    <xf numFmtId="0" fontId="3" fillId="0" borderId="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0" borderId="0"/>
    <xf numFmtId="0" fontId="3" fillId="0" borderId="0"/>
    <xf numFmtId="164" fontId="3" fillId="0" borderId="0" applyFont="0" applyFill="0" applyBorder="0" applyAlignment="0" applyProtection="0"/>
    <xf numFmtId="0" fontId="3" fillId="0" borderId="0"/>
    <xf numFmtId="0" fontId="3" fillId="9" borderId="25" applyNumberFormat="0" applyFont="0" applyAlignment="0" applyProtection="0"/>
    <xf numFmtId="164" fontId="3" fillId="0" borderId="0" applyFont="0" applyFill="0" applyBorder="0" applyAlignment="0" applyProtection="0"/>
    <xf numFmtId="164" fontId="3" fillId="0" borderId="0" applyFont="0" applyFill="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9" borderId="25" applyNumberFormat="0" applyFont="0" applyAlignment="0" applyProtection="0"/>
    <xf numFmtId="0" fontId="3" fillId="9" borderId="25"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0" fontId="3" fillId="0" borderId="0"/>
    <xf numFmtId="0" fontId="3" fillId="9" borderId="25" applyNumberFormat="0" applyFont="0" applyAlignment="0" applyProtection="0"/>
    <xf numFmtId="164" fontId="3" fillId="0" borderId="0" applyFont="0" applyFill="0" applyBorder="0" applyAlignment="0" applyProtection="0"/>
    <xf numFmtId="164" fontId="3" fillId="0" borderId="0" applyFont="0" applyFill="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9" borderId="25" applyNumberFormat="0" applyFont="0" applyAlignment="0" applyProtection="0"/>
    <xf numFmtId="0" fontId="3" fillId="9" borderId="25"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9" fontId="3" fillId="0" borderId="0" applyFont="0" applyFill="0" applyBorder="0" applyAlignment="0" applyProtection="0"/>
    <xf numFmtId="0" fontId="3" fillId="0" borderId="0"/>
    <xf numFmtId="164" fontId="3" fillId="0" borderId="0" applyFont="0" applyFill="0" applyBorder="0" applyAlignment="0" applyProtection="0"/>
    <xf numFmtId="9" fontId="3" fillId="0" borderId="0" applyFont="0" applyFill="0" applyBorder="0" applyAlignment="0" applyProtection="0"/>
    <xf numFmtId="0" fontId="3" fillId="0" borderId="0"/>
    <xf numFmtId="164" fontId="3" fillId="0" borderId="0" applyFont="0" applyFill="0" applyBorder="0" applyAlignment="0" applyProtection="0"/>
    <xf numFmtId="9" fontId="3" fillId="0" borderId="0" applyFont="0" applyFill="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16"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0" fontId="3" fillId="0" borderId="0"/>
    <xf numFmtId="0" fontId="3" fillId="9" borderId="25" applyNumberFormat="0" applyFont="0" applyAlignment="0" applyProtection="0"/>
    <xf numFmtId="164" fontId="3" fillId="0" borderId="0" applyFont="0" applyFill="0" applyBorder="0" applyAlignment="0" applyProtection="0"/>
    <xf numFmtId="164" fontId="3" fillId="0" borderId="0" applyFont="0" applyFill="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9" borderId="25" applyNumberFormat="0" applyFont="0" applyAlignment="0" applyProtection="0"/>
    <xf numFmtId="0" fontId="3" fillId="9" borderId="25"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0" fontId="3" fillId="0" borderId="0"/>
    <xf numFmtId="0" fontId="3" fillId="9" borderId="25" applyNumberFormat="0" applyFont="0" applyAlignment="0" applyProtection="0"/>
    <xf numFmtId="164" fontId="3" fillId="0" borderId="0" applyFont="0" applyFill="0" applyBorder="0" applyAlignment="0" applyProtection="0"/>
    <xf numFmtId="164" fontId="3" fillId="0" borderId="0" applyFont="0" applyFill="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9" borderId="25" applyNumberFormat="0" applyFont="0" applyAlignment="0" applyProtection="0"/>
    <xf numFmtId="0" fontId="3" fillId="9" borderId="25"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9" fontId="3" fillId="0" borderId="0" applyFont="0" applyFill="0" applyBorder="0" applyAlignment="0" applyProtection="0"/>
    <xf numFmtId="0" fontId="3" fillId="0" borderId="0"/>
    <xf numFmtId="16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9" borderId="25" applyNumberFormat="0" applyFont="0" applyAlignment="0" applyProtection="0"/>
    <xf numFmtId="0" fontId="3" fillId="9" borderId="25" applyNumberFormat="0" applyFont="0" applyAlignment="0" applyProtection="0"/>
    <xf numFmtId="0" fontId="3" fillId="9" borderId="25" applyNumberFormat="0" applyFont="0" applyAlignment="0" applyProtection="0"/>
    <xf numFmtId="0" fontId="3" fillId="9" borderId="25" applyNumberFormat="0" applyFont="0" applyAlignment="0" applyProtection="0"/>
    <xf numFmtId="0" fontId="3" fillId="9" borderId="25" applyNumberFormat="0" applyFont="0" applyAlignment="0" applyProtection="0"/>
    <xf numFmtId="0" fontId="3" fillId="9" borderId="25"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9" borderId="25" applyNumberFormat="0" applyFont="0" applyAlignment="0" applyProtection="0"/>
    <xf numFmtId="0" fontId="3" fillId="9" borderId="25" applyNumberFormat="0" applyFont="0" applyAlignment="0" applyProtection="0"/>
    <xf numFmtId="0" fontId="3" fillId="9" borderId="25" applyNumberFormat="0" applyFont="0" applyAlignment="0" applyProtection="0"/>
    <xf numFmtId="0" fontId="3" fillId="9" borderId="25" applyNumberFormat="0" applyFont="0" applyAlignment="0" applyProtection="0"/>
    <xf numFmtId="0" fontId="3" fillId="9" borderId="25" applyNumberFormat="0" applyFont="0" applyAlignment="0" applyProtection="0"/>
    <xf numFmtId="0" fontId="3" fillId="9" borderId="25"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164" fontId="3" fillId="0" borderId="0" applyFont="0" applyFill="0" applyBorder="0" applyAlignment="0" applyProtection="0"/>
    <xf numFmtId="0" fontId="3" fillId="0" borderId="0"/>
    <xf numFmtId="164" fontId="3" fillId="0" borderId="0" applyFont="0" applyFill="0" applyBorder="0" applyAlignment="0" applyProtection="0"/>
    <xf numFmtId="0" fontId="16" fillId="0" borderId="0"/>
    <xf numFmtId="166" fontId="16" fillId="0" borderId="0" applyFont="0" applyFill="0" applyBorder="0" applyAlignment="0" applyProtection="0"/>
    <xf numFmtId="0" fontId="16" fillId="0" borderId="0"/>
    <xf numFmtId="0" fontId="2" fillId="0" borderId="0"/>
    <xf numFmtId="9" fontId="2" fillId="0" borderId="0" applyFont="0" applyFill="0" applyBorder="0" applyAlignment="0" applyProtection="0"/>
    <xf numFmtId="164" fontId="2"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79" fillId="0" borderId="0" applyNumberFormat="0" applyFill="0" applyBorder="0" applyAlignment="0" applyProtection="0">
      <alignment vertical="top"/>
      <protection locked="0"/>
    </xf>
    <xf numFmtId="0" fontId="1" fillId="9" borderId="25" applyNumberFormat="0" applyFont="0" applyAlignment="0" applyProtection="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1" fillId="0" borderId="0"/>
    <xf numFmtId="0" fontId="16" fillId="0" borderId="0"/>
    <xf numFmtId="0" fontId="39" fillId="0" borderId="0" applyNumberFormat="0" applyBorder="0" applyAlignment="0"/>
  </cellStyleXfs>
  <cellXfs count="739">
    <xf numFmtId="0" fontId="0" fillId="0" borderId="0" xfId="0"/>
    <xf numFmtId="0" fontId="18" fillId="0" borderId="0" xfId="0" applyFont="1"/>
    <xf numFmtId="0" fontId="0" fillId="0" borderId="1" xfId="0" applyBorder="1"/>
    <xf numFmtId="0" fontId="18" fillId="0" borderId="1" xfId="0" applyFont="1" applyBorder="1" applyAlignment="1">
      <alignment horizontal="center"/>
    </xf>
    <xf numFmtId="0" fontId="18" fillId="0" borderId="1" xfId="0" applyFont="1" applyFill="1" applyBorder="1" applyAlignment="1">
      <alignment horizontal="center"/>
    </xf>
    <xf numFmtId="0" fontId="0" fillId="0" borderId="2" xfId="0" applyBorder="1" applyAlignment="1">
      <alignment vertical="center"/>
    </xf>
    <xf numFmtId="3" fontId="0" fillId="0" borderId="2" xfId="0" applyNumberFormat="1" applyBorder="1" applyAlignment="1">
      <alignment vertical="center"/>
    </xf>
    <xf numFmtId="3" fontId="0" fillId="0" borderId="2" xfId="0" applyNumberFormat="1" applyBorder="1"/>
    <xf numFmtId="167" fontId="0" fillId="0" borderId="2" xfId="1" applyNumberFormat="1" applyFont="1" applyBorder="1"/>
    <xf numFmtId="3" fontId="0" fillId="0" borderId="0" xfId="0" applyNumberFormat="1"/>
    <xf numFmtId="167" fontId="0" fillId="0" borderId="0" xfId="1" applyNumberFormat="1" applyFont="1"/>
    <xf numFmtId="0" fontId="0" fillId="0" borderId="3" xfId="0" applyBorder="1"/>
    <xf numFmtId="3" fontId="0" fillId="0" borderId="0" xfId="0" applyNumberFormat="1" applyBorder="1"/>
    <xf numFmtId="0" fontId="0" fillId="0" borderId="3" xfId="0" applyBorder="1" applyAlignment="1">
      <alignment vertical="center"/>
    </xf>
    <xf numFmtId="3" fontId="0" fillId="0" borderId="3" xfId="0" applyNumberFormat="1" applyBorder="1"/>
    <xf numFmtId="3" fontId="0" fillId="0" borderId="3" xfId="0" applyNumberFormat="1" applyBorder="1" applyAlignment="1">
      <alignment vertical="center"/>
    </xf>
    <xf numFmtId="0" fontId="0" fillId="0" borderId="4" xfId="0" applyBorder="1" applyAlignment="1">
      <alignment vertical="center"/>
    </xf>
    <xf numFmtId="3" fontId="0" fillId="0" borderId="4" xfId="0" applyNumberFormat="1" applyBorder="1" applyAlignment="1">
      <alignment vertical="center"/>
    </xf>
    <xf numFmtId="0" fontId="0" fillId="0" borderId="0" xfId="0" applyFill="1" applyBorder="1"/>
    <xf numFmtId="0" fontId="19" fillId="0" borderId="0" xfId="9" applyAlignment="1" applyProtection="1"/>
    <xf numFmtId="167" fontId="0" fillId="0" borderId="5" xfId="1" applyNumberFormat="1" applyFont="1" applyBorder="1"/>
    <xf numFmtId="167" fontId="0" fillId="0" borderId="0" xfId="0" applyNumberFormat="1"/>
    <xf numFmtId="168" fontId="0" fillId="0" borderId="0" xfId="1" applyNumberFormat="1" applyFont="1"/>
    <xf numFmtId="169" fontId="0" fillId="0" borderId="0" xfId="0" applyNumberFormat="1"/>
    <xf numFmtId="168" fontId="0" fillId="0" borderId="0" xfId="1" applyNumberFormat="1" applyFont="1" applyBorder="1"/>
    <xf numFmtId="170" fontId="0" fillId="0" borderId="0" xfId="0" applyNumberFormat="1"/>
    <xf numFmtId="0" fontId="18" fillId="0" borderId="1" xfId="0" applyFont="1" applyBorder="1"/>
    <xf numFmtId="2" fontId="0" fillId="0" borderId="0" xfId="0" applyNumberFormat="1"/>
    <xf numFmtId="168" fontId="0" fillId="0" borderId="0" xfId="0" applyNumberFormat="1"/>
    <xf numFmtId="0" fontId="0" fillId="0" borderId="6" xfId="0" applyBorder="1"/>
    <xf numFmtId="0" fontId="18" fillId="2" borderId="1" xfId="0" applyFont="1" applyFill="1" applyBorder="1" applyAlignment="1">
      <alignment horizontal="center" wrapText="1"/>
    </xf>
    <xf numFmtId="0" fontId="0" fillId="0" borderId="7" xfId="0" applyBorder="1"/>
    <xf numFmtId="0" fontId="0" fillId="0" borderId="8" xfId="0" applyBorder="1"/>
    <xf numFmtId="0" fontId="27" fillId="0" borderId="0" xfId="0" applyFont="1" applyFill="1" applyBorder="1"/>
    <xf numFmtId="1" fontId="0" fillId="0" borderId="0" xfId="0" applyNumberFormat="1"/>
    <xf numFmtId="167" fontId="0" fillId="0" borderId="8" xfId="1" applyNumberFormat="1" applyFont="1" applyBorder="1"/>
    <xf numFmtId="167" fontId="0" fillId="0" borderId="6" xfId="1" applyNumberFormat="1" applyFont="1" applyBorder="1"/>
    <xf numFmtId="0" fontId="28" fillId="0" borderId="0" xfId="0" applyFont="1"/>
    <xf numFmtId="3" fontId="0" fillId="0" borderId="5" xfId="0" applyNumberFormat="1" applyBorder="1"/>
    <xf numFmtId="3" fontId="0" fillId="0" borderId="2" xfId="1" applyNumberFormat="1" applyFont="1" applyBorder="1"/>
    <xf numFmtId="3" fontId="0" fillId="0" borderId="0" xfId="1" applyNumberFormat="1" applyFont="1"/>
    <xf numFmtId="3" fontId="0" fillId="0" borderId="5" xfId="1" applyNumberFormat="1" applyFont="1" applyBorder="1"/>
    <xf numFmtId="3" fontId="0" fillId="0" borderId="4" xfId="1" applyNumberFormat="1" applyFont="1" applyBorder="1"/>
    <xf numFmtId="3" fontId="0" fillId="0" borderId="2" xfId="1" applyNumberFormat="1" applyFont="1" applyBorder="1" applyAlignment="1">
      <alignment horizontal="right"/>
    </xf>
    <xf numFmtId="3" fontId="0" fillId="0" borderId="0" xfId="1" applyNumberFormat="1" applyFont="1" applyAlignment="1">
      <alignment horizontal="right"/>
    </xf>
    <xf numFmtId="3" fontId="0" fillId="0" borderId="0" xfId="0" applyNumberFormat="1" applyAlignment="1">
      <alignment horizontal="right"/>
    </xf>
    <xf numFmtId="3" fontId="0" fillId="0" borderId="5" xfId="1" applyNumberFormat="1" applyFont="1" applyBorder="1" applyAlignment="1">
      <alignment horizontal="right"/>
    </xf>
    <xf numFmtId="3" fontId="0" fillId="0" borderId="4" xfId="0" applyNumberFormat="1" applyBorder="1"/>
    <xf numFmtId="167" fontId="0" fillId="0" borderId="0" xfId="1" applyNumberFormat="1" applyFont="1" applyBorder="1"/>
    <xf numFmtId="0" fontId="18" fillId="0" borderId="8" xfId="0" applyFont="1" applyBorder="1"/>
    <xf numFmtId="0" fontId="18" fillId="0" borderId="10" xfId="0" applyFont="1" applyBorder="1" applyAlignment="1">
      <alignment horizontal="centerContinuous"/>
    </xf>
    <xf numFmtId="0" fontId="18" fillId="0" borderId="11" xfId="0" applyFont="1" applyBorder="1" applyAlignment="1">
      <alignment horizontal="centerContinuous"/>
    </xf>
    <xf numFmtId="0" fontId="0" fillId="0" borderId="9" xfId="0" applyBorder="1"/>
    <xf numFmtId="0" fontId="0" fillId="0" borderId="12" xfId="0" applyBorder="1" applyAlignment="1">
      <alignment horizontal="center"/>
    </xf>
    <xf numFmtId="0" fontId="0" fillId="0" borderId="13" xfId="0" applyBorder="1" applyAlignment="1">
      <alignment horizontal="center"/>
    </xf>
    <xf numFmtId="0" fontId="0" fillId="0" borderId="11" xfId="0" applyBorder="1"/>
    <xf numFmtId="169" fontId="0" fillId="0" borderId="14" xfId="0" applyNumberFormat="1" applyBorder="1"/>
    <xf numFmtId="0" fontId="18" fillId="0" borderId="6" xfId="0" applyFont="1" applyBorder="1"/>
    <xf numFmtId="169" fontId="0" fillId="0" borderId="10" xfId="0" applyNumberFormat="1" applyBorder="1"/>
    <xf numFmtId="169" fontId="0" fillId="0" borderId="11" xfId="0" applyNumberFormat="1" applyBorder="1"/>
    <xf numFmtId="169" fontId="0" fillId="0" borderId="15" xfId="0" applyNumberFormat="1" applyBorder="1"/>
    <xf numFmtId="169" fontId="0" fillId="0" borderId="16" xfId="0" applyNumberFormat="1" applyBorder="1"/>
    <xf numFmtId="169" fontId="0" fillId="0" borderId="2" xfId="0" applyNumberFormat="1" applyBorder="1"/>
    <xf numFmtId="170" fontId="0" fillId="0" borderId="16" xfId="0" applyNumberFormat="1" applyBorder="1"/>
    <xf numFmtId="170" fontId="0" fillId="0" borderId="17" xfId="0" applyNumberFormat="1" applyBorder="1"/>
    <xf numFmtId="170" fontId="0" fillId="0" borderId="2" xfId="0" applyNumberFormat="1" applyBorder="1"/>
    <xf numFmtId="170" fontId="0" fillId="0" borderId="12" xfId="0" applyNumberFormat="1" applyBorder="1"/>
    <xf numFmtId="0" fontId="24" fillId="0" borderId="0" xfId="0" applyFont="1"/>
    <xf numFmtId="0" fontId="21" fillId="0" borderId="0" xfId="0" applyFont="1" applyFill="1" applyBorder="1"/>
    <xf numFmtId="0" fontId="0" fillId="0" borderId="0" xfId="0" applyBorder="1"/>
    <xf numFmtId="0" fontId="18" fillId="0" borderId="16" xfId="0" applyFont="1" applyFill="1" applyBorder="1" applyAlignment="1">
      <alignment horizontal="center"/>
    </xf>
    <xf numFmtId="3" fontId="0" fillId="0" borderId="0" xfId="1" applyNumberFormat="1" applyFont="1" applyBorder="1"/>
    <xf numFmtId="3" fontId="0" fillId="0" borderId="1" xfId="1" applyNumberFormat="1" applyFont="1" applyBorder="1"/>
    <xf numFmtId="1" fontId="0" fillId="0" borderId="0" xfId="0" applyNumberFormat="1" applyBorder="1"/>
    <xf numFmtId="169" fontId="0" fillId="0" borderId="1" xfId="0" applyNumberFormat="1" applyBorder="1"/>
    <xf numFmtId="168" fontId="16" fillId="0" borderId="0" xfId="1" applyNumberFormat="1" applyFont="1"/>
    <xf numFmtId="169" fontId="0" fillId="0" borderId="12" xfId="0" applyNumberFormat="1" applyBorder="1"/>
    <xf numFmtId="0" fontId="18" fillId="0" borderId="16" xfId="0" applyFont="1" applyBorder="1"/>
    <xf numFmtId="0" fontId="0" fillId="0" borderId="16" xfId="0" applyBorder="1"/>
    <xf numFmtId="0" fontId="0" fillId="0" borderId="11" xfId="0" applyBorder="1" applyAlignment="1">
      <alignment wrapText="1"/>
    </xf>
    <xf numFmtId="0" fontId="18" fillId="0" borderId="17" xfId="0" applyFont="1" applyBorder="1"/>
    <xf numFmtId="0" fontId="23" fillId="0" borderId="0" xfId="34" applyFont="1"/>
    <xf numFmtId="0" fontId="25" fillId="0" borderId="0" xfId="34" applyFont="1"/>
    <xf numFmtId="0" fontId="25" fillId="0" borderId="0" xfId="34" applyFont="1" applyBorder="1"/>
    <xf numFmtId="3" fontId="25" fillId="0" borderId="0" xfId="34" applyNumberFormat="1" applyFont="1"/>
    <xf numFmtId="0" fontId="23" fillId="0" borderId="0" xfId="34" applyFont="1" applyBorder="1"/>
    <xf numFmtId="0" fontId="25" fillId="0" borderId="0" xfId="33"/>
    <xf numFmtId="3" fontId="29" fillId="0" borderId="0" xfId="33" applyNumberFormat="1" applyFont="1"/>
    <xf numFmtId="0" fontId="29" fillId="0" borderId="0" xfId="33" applyFont="1" applyBorder="1"/>
    <xf numFmtId="0" fontId="25" fillId="0" borderId="0" xfId="33" applyBorder="1"/>
    <xf numFmtId="0" fontId="18" fillId="0" borderId="0" xfId="0" applyFont="1" applyBorder="1"/>
    <xf numFmtId="0" fontId="18" fillId="0" borderId="0" xfId="0" applyFont="1" applyFill="1" applyBorder="1"/>
    <xf numFmtId="0" fontId="21" fillId="0" borderId="0" xfId="0" applyFont="1"/>
    <xf numFmtId="170" fontId="0" fillId="0" borderId="0" xfId="0" applyNumberFormat="1" applyBorder="1"/>
    <xf numFmtId="171" fontId="35" fillId="0" borderId="0" xfId="18" applyNumberFormat="1"/>
    <xf numFmtId="0" fontId="21" fillId="0" borderId="0" xfId="12" applyBorder="1"/>
    <xf numFmtId="0" fontId="21" fillId="0" borderId="0" xfId="12" applyFont="1" applyBorder="1"/>
    <xf numFmtId="0" fontId="35" fillId="0" borderId="0" xfId="18" applyBorder="1"/>
    <xf numFmtId="4" fontId="35" fillId="0" borderId="0" xfId="18" applyNumberFormat="1" applyBorder="1"/>
    <xf numFmtId="0" fontId="21" fillId="0" borderId="0" xfId="12" applyFont="1" applyBorder="1" applyAlignment="1">
      <alignment horizontal="center"/>
    </xf>
    <xf numFmtId="0" fontId="21" fillId="0" borderId="0" xfId="12" applyFont="1" applyFill="1" applyBorder="1" applyAlignment="1">
      <alignment horizontal="center"/>
    </xf>
    <xf numFmtId="0" fontId="31" fillId="0" borderId="0" xfId="12" applyFont="1" applyBorder="1" applyAlignment="1">
      <alignment wrapText="1"/>
    </xf>
    <xf numFmtId="4" fontId="31" fillId="0" borderId="0" xfId="12" applyNumberFormat="1" applyFont="1" applyBorder="1" applyAlignment="1">
      <alignment horizontal="right" wrapText="1"/>
    </xf>
    <xf numFmtId="3" fontId="31" fillId="0" borderId="0" xfId="12" applyNumberFormat="1" applyFont="1" applyBorder="1" applyAlignment="1">
      <alignment horizontal="right" wrapText="1"/>
    </xf>
    <xf numFmtId="0" fontId="31" fillId="0" borderId="0" xfId="12" applyFont="1" applyFill="1" applyBorder="1" applyAlignment="1">
      <alignment wrapText="1"/>
    </xf>
    <xf numFmtId="169" fontId="35" fillId="0" borderId="0" xfId="18" applyNumberFormat="1" applyBorder="1"/>
    <xf numFmtId="0" fontId="24" fillId="0" borderId="0" xfId="12" applyFont="1" applyFill="1" applyBorder="1"/>
    <xf numFmtId="169" fontId="18" fillId="0" borderId="0" xfId="12" applyNumberFormat="1" applyFont="1" applyBorder="1"/>
    <xf numFmtId="0" fontId="18" fillId="0" borderId="1" xfId="0" applyFont="1" applyBorder="1" applyAlignment="1">
      <alignment horizontal="right"/>
    </xf>
    <xf numFmtId="0" fontId="18" fillId="0" borderId="16" xfId="0" applyFont="1" applyFill="1" applyBorder="1" applyAlignment="1">
      <alignment horizontal="right"/>
    </xf>
    <xf numFmtId="0" fontId="19" fillId="0" borderId="0" xfId="9" applyFont="1" applyAlignment="1" applyProtection="1"/>
    <xf numFmtId="0" fontId="18" fillId="0" borderId="1" xfId="0" applyFont="1" applyFill="1" applyBorder="1" applyAlignment="1">
      <alignment horizontal="right"/>
    </xf>
    <xf numFmtId="0" fontId="18" fillId="0" borderId="8" xfId="0" applyFont="1" applyFill="1" applyBorder="1" applyAlignment="1">
      <alignment horizontal="right"/>
    </xf>
    <xf numFmtId="0" fontId="18" fillId="0" borderId="10" xfId="0" applyFont="1" applyFill="1" applyBorder="1" applyAlignment="1">
      <alignment horizontal="right"/>
    </xf>
    <xf numFmtId="0" fontId="19" fillId="0" borderId="0" xfId="9" applyBorder="1" applyAlignment="1" applyProtection="1"/>
    <xf numFmtId="0" fontId="18" fillId="0" borderId="16" xfId="0" applyFont="1" applyBorder="1" applyAlignment="1"/>
    <xf numFmtId="0" fontId="18" fillId="0" borderId="2" xfId="0" applyFont="1" applyBorder="1" applyAlignment="1"/>
    <xf numFmtId="0" fontId="18" fillId="0" borderId="2" xfId="0" applyFont="1" applyFill="1" applyBorder="1" applyAlignment="1"/>
    <xf numFmtId="0" fontId="18" fillId="0" borderId="3" xfId="0" applyFont="1" applyBorder="1"/>
    <xf numFmtId="168" fontId="18" fillId="0" borderId="0" xfId="1" applyNumberFormat="1" applyFont="1" applyFill="1" applyBorder="1"/>
    <xf numFmtId="0" fontId="0" fillId="0" borderId="0" xfId="0" applyFill="1" applyBorder="1" applyAlignment="1">
      <alignment horizontal="centerContinuous"/>
    </xf>
    <xf numFmtId="169" fontId="0" fillId="0" borderId="0" xfId="0" applyNumberFormat="1" applyFill="1" applyBorder="1" applyAlignment="1">
      <alignment horizontal="centerContinuous"/>
    </xf>
    <xf numFmtId="169" fontId="0" fillId="0" borderId="0" xfId="0" applyNumberFormat="1" applyFill="1" applyBorder="1"/>
    <xf numFmtId="0" fontId="18" fillId="0" borderId="0" xfId="15" applyFont="1"/>
    <xf numFmtId="0" fontId="32" fillId="0" borderId="0" xfId="15"/>
    <xf numFmtId="0" fontId="32" fillId="0" borderId="1" xfId="15" applyBorder="1"/>
    <xf numFmtId="0" fontId="32" fillId="0" borderId="2" xfId="15" applyBorder="1" applyAlignment="1">
      <alignment vertical="center"/>
    </xf>
    <xf numFmtId="3" fontId="32" fillId="0" borderId="0" xfId="6" applyNumberFormat="1" applyFont="1"/>
    <xf numFmtId="0" fontId="32" fillId="0" borderId="3" xfId="15" applyBorder="1"/>
    <xf numFmtId="0" fontId="32" fillId="0" borderId="3" xfId="15" applyBorder="1" applyAlignment="1">
      <alignment vertical="center"/>
    </xf>
    <xf numFmtId="0" fontId="32" fillId="0" borderId="4" xfId="15" applyBorder="1" applyAlignment="1">
      <alignment vertical="center"/>
    </xf>
    <xf numFmtId="0" fontId="32" fillId="0" borderId="0" xfId="15" applyFill="1" applyBorder="1"/>
    <xf numFmtId="0" fontId="18" fillId="0" borderId="0" xfId="10" applyFont="1"/>
    <xf numFmtId="0" fontId="18" fillId="0" borderId="0" xfId="20" applyFont="1"/>
    <xf numFmtId="0" fontId="32" fillId="0" borderId="0" xfId="20"/>
    <xf numFmtId="0" fontId="32" fillId="0" borderId="1" xfId="20" applyBorder="1"/>
    <xf numFmtId="0" fontId="32" fillId="0" borderId="2" xfId="20" applyBorder="1" applyAlignment="1">
      <alignment vertical="center"/>
    </xf>
    <xf numFmtId="3" fontId="32" fillId="0" borderId="2" xfId="3" applyNumberFormat="1" applyFont="1" applyBorder="1"/>
    <xf numFmtId="3" fontId="32" fillId="0" borderId="0" xfId="20" applyNumberFormat="1"/>
    <xf numFmtId="3" fontId="32" fillId="0" borderId="0" xfId="3" applyNumberFormat="1" applyFont="1"/>
    <xf numFmtId="0" fontId="32" fillId="0" borderId="3" xfId="20" applyBorder="1"/>
    <xf numFmtId="0" fontId="32" fillId="0" borderId="3" xfId="20" applyBorder="1" applyAlignment="1">
      <alignment vertical="center"/>
    </xf>
    <xf numFmtId="0" fontId="32" fillId="0" borderId="4" xfId="20" applyBorder="1" applyAlignment="1">
      <alignment vertical="center"/>
    </xf>
    <xf numFmtId="0" fontId="32" fillId="0" borderId="0" xfId="20" applyFill="1" applyBorder="1"/>
    <xf numFmtId="0" fontId="18" fillId="0" borderId="0" xfId="23" applyFont="1"/>
    <xf numFmtId="0" fontId="32" fillId="0" borderId="0" xfId="23"/>
    <xf numFmtId="0" fontId="32" fillId="0" borderId="1" xfId="23" applyBorder="1"/>
    <xf numFmtId="0" fontId="32" fillId="0" borderId="2" xfId="23" applyBorder="1" applyAlignment="1">
      <alignment vertical="center"/>
    </xf>
    <xf numFmtId="0" fontId="32" fillId="0" borderId="3" xfId="23" applyBorder="1"/>
    <xf numFmtId="0" fontId="32" fillId="0" borderId="3" xfId="23" applyBorder="1" applyAlignment="1">
      <alignment vertical="center"/>
    </xf>
    <xf numFmtId="0" fontId="32" fillId="0" borderId="4" xfId="23" applyBorder="1" applyAlignment="1">
      <alignment vertical="center"/>
    </xf>
    <xf numFmtId="0" fontId="32" fillId="0" borderId="0" xfId="23" applyFill="1" applyBorder="1"/>
    <xf numFmtId="0" fontId="18" fillId="0" borderId="0" xfId="26" applyFont="1"/>
    <xf numFmtId="0" fontId="32" fillId="0" borderId="0" xfId="26"/>
    <xf numFmtId="0" fontId="32" fillId="0" borderId="1" xfId="26" applyBorder="1"/>
    <xf numFmtId="0" fontId="32" fillId="0" borderId="2" xfId="26" applyBorder="1" applyAlignment="1">
      <alignment vertical="center"/>
    </xf>
    <xf numFmtId="0" fontId="32" fillId="0" borderId="3" xfId="26" applyBorder="1"/>
    <xf numFmtId="0" fontId="32" fillId="0" borderId="3" xfId="26" applyBorder="1" applyAlignment="1">
      <alignment vertical="center"/>
    </xf>
    <xf numFmtId="0" fontId="32" fillId="0" borderId="4" xfId="26" applyBorder="1" applyAlignment="1">
      <alignment vertical="center"/>
    </xf>
    <xf numFmtId="0" fontId="32" fillId="0" borderId="0" xfId="26" applyFill="1" applyBorder="1"/>
    <xf numFmtId="0" fontId="18" fillId="0" borderId="0" xfId="29" applyFont="1"/>
    <xf numFmtId="0" fontId="32" fillId="0" borderId="0" xfId="29"/>
    <xf numFmtId="0" fontId="32" fillId="0" borderId="1" xfId="29" applyBorder="1"/>
    <xf numFmtId="0" fontId="32" fillId="0" borderId="2" xfId="29" applyBorder="1" applyAlignment="1">
      <alignment vertical="center"/>
    </xf>
    <xf numFmtId="3" fontId="32" fillId="0" borderId="2" xfId="6" applyNumberFormat="1" applyFont="1" applyBorder="1"/>
    <xf numFmtId="3" fontId="32" fillId="0" borderId="0" xfId="29" applyNumberFormat="1"/>
    <xf numFmtId="0" fontId="32" fillId="0" borderId="3" xfId="29" applyBorder="1"/>
    <xf numFmtId="0" fontId="32" fillId="0" borderId="3" xfId="29" applyBorder="1" applyAlignment="1">
      <alignment vertical="center"/>
    </xf>
    <xf numFmtId="0" fontId="32" fillId="0" borderId="4" xfId="29" applyBorder="1" applyAlignment="1">
      <alignment vertical="center"/>
    </xf>
    <xf numFmtId="0" fontId="32" fillId="0" borderId="0" xfId="29" applyFill="1" applyBorder="1"/>
    <xf numFmtId="3" fontId="21" fillId="0" borderId="0" xfId="0" applyNumberFormat="1" applyFont="1"/>
    <xf numFmtId="0" fontId="0" fillId="0" borderId="6" xfId="0" applyFill="1" applyBorder="1"/>
    <xf numFmtId="1" fontId="18" fillId="0" borderId="1" xfId="0" applyNumberFormat="1" applyFont="1" applyBorder="1" applyAlignment="1">
      <alignment horizontal="right"/>
    </xf>
    <xf numFmtId="1" fontId="18" fillId="0" borderId="1" xfId="0" applyNumberFormat="1" applyFont="1" applyFill="1" applyBorder="1" applyAlignment="1">
      <alignment horizontal="right"/>
    </xf>
    <xf numFmtId="0" fontId="18" fillId="0" borderId="0" xfId="0" applyFont="1" applyFill="1" applyBorder="1" applyAlignment="1">
      <alignment horizontal="right"/>
    </xf>
    <xf numFmtId="0" fontId="32" fillId="0" borderId="0" xfId="15" applyBorder="1"/>
    <xf numFmtId="3" fontId="0" fillId="0" borderId="0" xfId="0" applyNumberFormat="1" applyFill="1"/>
    <xf numFmtId="3" fontId="21" fillId="0" borderId="0" xfId="1" applyNumberFormat="1" applyFont="1" applyFill="1"/>
    <xf numFmtId="3" fontId="32" fillId="0" borderId="5" xfId="3" applyNumberFormat="1" applyFont="1" applyBorder="1"/>
    <xf numFmtId="3" fontId="32" fillId="0" borderId="5" xfId="6" applyNumberFormat="1" applyFont="1" applyBorder="1"/>
    <xf numFmtId="1" fontId="18" fillId="0" borderId="16" xfId="0" applyNumberFormat="1" applyFont="1" applyBorder="1" applyAlignment="1">
      <alignment horizontal="right"/>
    </xf>
    <xf numFmtId="1" fontId="18" fillId="0" borderId="8" xfId="0" applyNumberFormat="1" applyFont="1" applyFill="1" applyBorder="1" applyAlignment="1">
      <alignment horizontal="right"/>
    </xf>
    <xf numFmtId="1" fontId="18" fillId="0" borderId="1" xfId="20" applyNumberFormat="1" applyFont="1" applyFill="1" applyBorder="1" applyAlignment="1">
      <alignment horizontal="right"/>
    </xf>
    <xf numFmtId="1" fontId="18" fillId="0" borderId="1" xfId="29" applyNumberFormat="1" applyFont="1" applyFill="1" applyBorder="1" applyAlignment="1">
      <alignment horizontal="right"/>
    </xf>
    <xf numFmtId="1" fontId="18" fillId="0" borderId="1" xfId="0" applyNumberFormat="1" applyFont="1" applyBorder="1"/>
    <xf numFmtId="3" fontId="0" fillId="0" borderId="3" xfId="1" applyNumberFormat="1" applyFont="1" applyBorder="1"/>
    <xf numFmtId="0" fontId="24" fillId="0" borderId="0" xfId="0" applyFont="1" applyFill="1" applyBorder="1"/>
    <xf numFmtId="0" fontId="18" fillId="2" borderId="17" xfId="0" applyFont="1" applyFill="1" applyBorder="1" applyAlignment="1">
      <alignment horizontal="center" wrapText="1"/>
    </xf>
    <xf numFmtId="0" fontId="0" fillId="0" borderId="14" xfId="0" applyBorder="1"/>
    <xf numFmtId="0" fontId="18" fillId="2" borderId="1" xfId="0" applyFont="1" applyFill="1" applyBorder="1"/>
    <xf numFmtId="0" fontId="26" fillId="0" borderId="6" xfId="0" applyFont="1" applyBorder="1"/>
    <xf numFmtId="0" fontId="26" fillId="0" borderId="9" xfId="0" applyFont="1" applyBorder="1"/>
    <xf numFmtId="0" fontId="26" fillId="0" borderId="8" xfId="0" applyFont="1" applyBorder="1"/>
    <xf numFmtId="3" fontId="0" fillId="0" borderId="1" xfId="0" applyNumberFormat="1" applyBorder="1"/>
    <xf numFmtId="3" fontId="0" fillId="0" borderId="1" xfId="0" applyNumberFormat="1" applyFont="1" applyBorder="1"/>
    <xf numFmtId="3" fontId="0" fillId="0" borderId="11" xfId="0" applyNumberFormat="1" applyBorder="1"/>
    <xf numFmtId="3" fontId="0" fillId="0" borderId="15" xfId="0" applyNumberFormat="1" applyBorder="1"/>
    <xf numFmtId="3" fontId="0" fillId="0" borderId="10" xfId="0" applyNumberFormat="1" applyBorder="1"/>
    <xf numFmtId="3" fontId="0" fillId="0" borderId="14" xfId="0" applyNumberFormat="1" applyBorder="1"/>
    <xf numFmtId="3" fontId="0" fillId="0" borderId="7" xfId="1" applyNumberFormat="1" applyFont="1" applyBorder="1"/>
    <xf numFmtId="3" fontId="0" fillId="0" borderId="14" xfId="1" applyNumberFormat="1" applyFont="1" applyBorder="1"/>
    <xf numFmtId="3" fontId="16" fillId="0" borderId="0" xfId="1" applyNumberFormat="1" applyFont="1"/>
    <xf numFmtId="3" fontId="0" fillId="0" borderId="7" xfId="0" applyNumberFormat="1" applyBorder="1"/>
    <xf numFmtId="3" fontId="0" fillId="0" borderId="13" xfId="1" applyNumberFormat="1" applyFont="1" applyBorder="1"/>
    <xf numFmtId="3" fontId="0" fillId="0" borderId="16" xfId="0" applyNumberFormat="1" applyBorder="1"/>
    <xf numFmtId="3" fontId="0" fillId="0" borderId="17" xfId="0" applyNumberFormat="1" applyBorder="1"/>
    <xf numFmtId="3" fontId="0" fillId="0" borderId="10" xfId="1" applyNumberFormat="1" applyFont="1" applyBorder="1" applyAlignment="1">
      <alignment horizontal="right" indent="2"/>
    </xf>
    <xf numFmtId="3" fontId="0" fillId="0" borderId="15" xfId="1" applyNumberFormat="1" applyFont="1" applyBorder="1"/>
    <xf numFmtId="3" fontId="0" fillId="0" borderId="7" xfId="1" applyNumberFormat="1" applyFont="1" applyBorder="1" applyAlignment="1">
      <alignment horizontal="right" indent="2"/>
    </xf>
    <xf numFmtId="3" fontId="0" fillId="0" borderId="12" xfId="1" applyNumberFormat="1" applyFont="1" applyBorder="1" applyAlignment="1">
      <alignment horizontal="right" indent="2"/>
    </xf>
    <xf numFmtId="3" fontId="0" fillId="0" borderId="16" xfId="1" applyNumberFormat="1" applyFont="1" applyBorder="1" applyAlignment="1">
      <alignment horizontal="right" indent="2"/>
    </xf>
    <xf numFmtId="3" fontId="21" fillId="0" borderId="2" xfId="0" applyNumberFormat="1" applyFont="1" applyBorder="1"/>
    <xf numFmtId="3" fontId="21" fillId="0" borderId="5" xfId="0" applyNumberFormat="1" applyFont="1" applyBorder="1"/>
    <xf numFmtId="3" fontId="21" fillId="0" borderId="3" xfId="0" applyNumberFormat="1" applyFont="1" applyBorder="1"/>
    <xf numFmtId="0" fontId="16" fillId="0" borderId="0" xfId="0" applyFont="1"/>
    <xf numFmtId="3" fontId="39" fillId="0" borderId="0" xfId="0" applyNumberFormat="1" applyFont="1" applyBorder="1"/>
    <xf numFmtId="0" fontId="39" fillId="0" borderId="0" xfId="0" applyFont="1" applyBorder="1"/>
    <xf numFmtId="0" fontId="0" fillId="0" borderId="0" xfId="1" applyNumberFormat="1" applyFont="1"/>
    <xf numFmtId="0" fontId="23" fillId="0" borderId="7" xfId="34" applyFont="1" applyBorder="1"/>
    <xf numFmtId="0" fontId="25" fillId="0" borderId="7" xfId="33" applyBorder="1"/>
    <xf numFmtId="0" fontId="29" fillId="0" borderId="7" xfId="33" applyFont="1" applyBorder="1"/>
    <xf numFmtId="3" fontId="16" fillId="0" borderId="0" xfId="0" applyNumberFormat="1" applyFont="1"/>
    <xf numFmtId="3" fontId="16" fillId="0" borderId="0" xfId="0" applyNumberFormat="1" applyFont="1" applyBorder="1"/>
    <xf numFmtId="0" fontId="16" fillId="0" borderId="0" xfId="0" applyFont="1" applyBorder="1"/>
    <xf numFmtId="3" fontId="16" fillId="0" borderId="2" xfId="1" applyNumberFormat="1" applyFont="1" applyBorder="1"/>
    <xf numFmtId="3" fontId="16" fillId="0" borderId="2" xfId="0" applyNumberFormat="1" applyFont="1" applyBorder="1"/>
    <xf numFmtId="0" fontId="16" fillId="0" borderId="2" xfId="0" applyFont="1" applyBorder="1"/>
    <xf numFmtId="0" fontId="0" fillId="0" borderId="0" xfId="1" applyNumberFormat="1" applyFont="1" applyFill="1" applyBorder="1"/>
    <xf numFmtId="3" fontId="37" fillId="0" borderId="1" xfId="75" applyNumberFormat="1" applyFont="1" applyBorder="1"/>
    <xf numFmtId="170" fontId="36" fillId="0" borderId="0" xfId="75" applyNumberFormat="1" applyFont="1" applyFill="1" applyBorder="1"/>
    <xf numFmtId="170" fontId="15" fillId="0" borderId="0" xfId="75" applyNumberFormat="1" applyFont="1" applyFill="1" applyBorder="1"/>
    <xf numFmtId="167" fontId="0" fillId="0" borderId="3" xfId="1" applyNumberFormat="1" applyFont="1" applyBorder="1"/>
    <xf numFmtId="167" fontId="34" fillId="0" borderId="0" xfId="1" quotePrefix="1" applyNumberFormat="1" applyFont="1" applyFill="1" applyAlignment="1">
      <alignment horizontal="right"/>
    </xf>
    <xf numFmtId="0" fontId="19" fillId="0" borderId="0" xfId="9" applyAlignment="1" applyProtection="1"/>
    <xf numFmtId="167" fontId="34" fillId="0" borderId="0" xfId="1" applyNumberFormat="1" applyFont="1" applyFill="1" applyAlignment="1">
      <alignment horizontal="right"/>
    </xf>
    <xf numFmtId="167" fontId="34" fillId="0" borderId="0" xfId="1" applyNumberFormat="1" applyFont="1" applyFill="1"/>
    <xf numFmtId="0" fontId="25" fillId="0" borderId="0" xfId="34" applyFont="1" applyBorder="1"/>
    <xf numFmtId="0" fontId="23" fillId="0" borderId="0" xfId="34" applyFont="1"/>
    <xf numFmtId="3" fontId="25" fillId="0" borderId="0" xfId="34" applyNumberFormat="1" applyFont="1"/>
    <xf numFmtId="3" fontId="25" fillId="0" borderId="0" xfId="34" applyNumberFormat="1" applyFont="1" applyFill="1"/>
    <xf numFmtId="0" fontId="23" fillId="0" borderId="15" xfId="34" applyFont="1" applyBorder="1"/>
    <xf numFmtId="3" fontId="23" fillId="0" borderId="15" xfId="34" applyNumberFormat="1" applyFont="1" applyBorder="1"/>
    <xf numFmtId="3" fontId="23" fillId="0" borderId="0" xfId="34" applyNumberFormat="1" applyFont="1"/>
    <xf numFmtId="174" fontId="23" fillId="0" borderId="0" xfId="34" applyNumberFormat="1" applyFont="1"/>
    <xf numFmtId="175" fontId="23" fillId="0" borderId="0" xfId="34" applyNumberFormat="1" applyFont="1" applyFill="1"/>
    <xf numFmtId="0" fontId="25" fillId="0" borderId="0" xfId="34" applyFont="1" applyFill="1"/>
    <xf numFmtId="3" fontId="23" fillId="0" borderId="0" xfId="34" applyNumberFormat="1" applyFont="1" applyFill="1"/>
    <xf numFmtId="3" fontId="25" fillId="0" borderId="0" xfId="34" applyNumberFormat="1" applyFont="1" applyFill="1" applyBorder="1"/>
    <xf numFmtId="0" fontId="0" fillId="0" borderId="0" xfId="0"/>
    <xf numFmtId="0" fontId="25" fillId="0" borderId="0" xfId="33" applyFill="1"/>
    <xf numFmtId="0" fontId="0" fillId="0" borderId="15" xfId="0" applyBorder="1"/>
    <xf numFmtId="0" fontId="23" fillId="0" borderId="0" xfId="33" applyFont="1"/>
    <xf numFmtId="0" fontId="0" fillId="0" borderId="0" xfId="0" applyFill="1" applyBorder="1"/>
    <xf numFmtId="0" fontId="19" fillId="0" borderId="0" xfId="9" applyAlignment="1" applyProtection="1"/>
    <xf numFmtId="1" fontId="0" fillId="0" borderId="0" xfId="0" applyNumberFormat="1" applyFill="1" applyBorder="1"/>
    <xf numFmtId="3" fontId="74" fillId="0" borderId="0" xfId="76" applyNumberFormat="1" applyFont="1" applyFill="1" applyBorder="1"/>
    <xf numFmtId="3" fontId="0" fillId="0" borderId="0" xfId="0" applyNumberFormat="1" applyFill="1" applyBorder="1"/>
    <xf numFmtId="167" fontId="0" fillId="0" borderId="15" xfId="1" applyNumberFormat="1" applyFont="1" applyBorder="1"/>
    <xf numFmtId="3" fontId="0" fillId="0" borderId="3" xfId="0" applyNumberFormat="1" applyFill="1" applyBorder="1"/>
    <xf numFmtId="173" fontId="16" fillId="0" borderId="0" xfId="0" applyNumberFormat="1" applyFont="1" applyFill="1" applyBorder="1"/>
    <xf numFmtId="167" fontId="0" fillId="0" borderId="4" xfId="1" applyNumberFormat="1" applyFont="1" applyBorder="1"/>
    <xf numFmtId="1" fontId="0" fillId="0" borderId="0" xfId="1" applyNumberFormat="1" applyFont="1" applyBorder="1"/>
    <xf numFmtId="3" fontId="0" fillId="0" borderId="0" xfId="1" applyNumberFormat="1" applyFont="1" applyBorder="1" applyAlignment="1">
      <alignment horizontal="right"/>
    </xf>
    <xf numFmtId="173" fontId="0" fillId="0" borderId="0" xfId="0" applyNumberFormat="1" applyBorder="1"/>
    <xf numFmtId="0" fontId="0" fillId="0" borderId="0" xfId="0" applyNumberFormat="1" applyBorder="1"/>
    <xf numFmtId="3" fontId="0" fillId="0" borderId="3" xfId="1" applyNumberFormat="1" applyFont="1" applyBorder="1" applyAlignment="1">
      <alignment horizontal="right"/>
    </xf>
    <xf numFmtId="0" fontId="39" fillId="0" borderId="3" xfId="0" applyFont="1" applyBorder="1"/>
    <xf numFmtId="173" fontId="0" fillId="0" borderId="3" xfId="0" applyNumberFormat="1" applyBorder="1"/>
    <xf numFmtId="173" fontId="0" fillId="0" borderId="4" xfId="0" applyNumberFormat="1" applyBorder="1"/>
    <xf numFmtId="173" fontId="16" fillId="0" borderId="0" xfId="0" applyNumberFormat="1" applyFont="1"/>
    <xf numFmtId="1" fontId="16" fillId="0" borderId="0" xfId="0" applyNumberFormat="1" applyFont="1"/>
    <xf numFmtId="1" fontId="18" fillId="0" borderId="16" xfId="0" applyNumberFormat="1" applyFont="1" applyFill="1" applyBorder="1" applyAlignment="1">
      <alignment horizontal="right"/>
    </xf>
    <xf numFmtId="0" fontId="16" fillId="0" borderId="1" xfId="10" applyFont="1" applyBorder="1"/>
    <xf numFmtId="0" fontId="16" fillId="0" borderId="2" xfId="10" applyFont="1" applyBorder="1" applyAlignment="1">
      <alignment vertical="center"/>
    </xf>
    <xf numFmtId="173" fontId="75" fillId="0" borderId="2" xfId="0" applyNumberFormat="1" applyFont="1" applyBorder="1"/>
    <xf numFmtId="0" fontId="16" fillId="0" borderId="0" xfId="10" applyFont="1"/>
    <xf numFmtId="173" fontId="75" fillId="0" borderId="0" xfId="0" applyNumberFormat="1" applyFont="1"/>
    <xf numFmtId="0" fontId="16" fillId="0" borderId="0" xfId="0" applyFont="1" applyFill="1" applyBorder="1"/>
    <xf numFmtId="173" fontId="76" fillId="0" borderId="0" xfId="0" applyNumberFormat="1" applyFont="1" applyFill="1" applyBorder="1"/>
    <xf numFmtId="0" fontId="16" fillId="0" borderId="0" xfId="0" applyFont="1" applyFill="1"/>
    <xf numFmtId="0" fontId="16" fillId="0" borderId="3" xfId="10" applyFont="1" applyBorder="1"/>
    <xf numFmtId="0" fontId="16" fillId="0" borderId="3" xfId="10" applyFont="1" applyBorder="1" applyAlignment="1">
      <alignment vertical="center"/>
    </xf>
    <xf numFmtId="0" fontId="16" fillId="0" borderId="4" xfId="10" applyFont="1" applyBorder="1" applyAlignment="1">
      <alignment vertical="center"/>
    </xf>
    <xf numFmtId="3" fontId="16" fillId="0" borderId="5" xfId="1" applyNumberFormat="1" applyFont="1" applyBorder="1"/>
    <xf numFmtId="3" fontId="16" fillId="0" borderId="5" xfId="1" applyNumberFormat="1" applyFont="1" applyFill="1" applyBorder="1"/>
    <xf numFmtId="173" fontId="75" fillId="0" borderId="5" xfId="0" applyNumberFormat="1" applyFont="1" applyFill="1" applyBorder="1"/>
    <xf numFmtId="0" fontId="16" fillId="0" borderId="0" xfId="10" applyFont="1" applyFill="1" applyBorder="1"/>
    <xf numFmtId="3" fontId="32" fillId="0" borderId="0" xfId="3" applyNumberFormat="1" applyFont="1" applyBorder="1"/>
    <xf numFmtId="0" fontId="0" fillId="0" borderId="0" xfId="1" applyNumberFormat="1" applyFont="1" applyBorder="1"/>
    <xf numFmtId="3" fontId="32" fillId="0" borderId="3" xfId="3" applyNumberFormat="1" applyFont="1" applyBorder="1"/>
    <xf numFmtId="3" fontId="32" fillId="0" borderId="0" xfId="6" applyNumberFormat="1" applyFont="1" applyBorder="1"/>
    <xf numFmtId="3" fontId="32" fillId="0" borderId="3" xfId="6" applyNumberFormat="1" applyFont="1" applyBorder="1"/>
    <xf numFmtId="3" fontId="32" fillId="0" borderId="4" xfId="6" applyNumberFormat="1" applyFont="1" applyBorder="1"/>
    <xf numFmtId="0" fontId="16" fillId="0" borderId="0" xfId="0" applyNumberFormat="1" applyFont="1" applyFill="1" applyBorder="1"/>
    <xf numFmtId="0" fontId="0" fillId="0" borderId="3" xfId="1" applyNumberFormat="1" applyFont="1" applyBorder="1"/>
    <xf numFmtId="0" fontId="0" fillId="0" borderId="11" xfId="0" applyBorder="1" applyAlignment="1">
      <alignment horizontal="right" wrapText="1" shrinkToFit="1"/>
    </xf>
    <xf numFmtId="0" fontId="0" fillId="0" borderId="14" xfId="0" applyBorder="1" applyAlignment="1">
      <alignment horizontal="right" wrapText="1" shrinkToFit="1"/>
    </xf>
    <xf numFmtId="0" fontId="0" fillId="0" borderId="8" xfId="0" applyBorder="1" applyAlignment="1">
      <alignment horizontal="right" wrapText="1" shrinkToFit="1"/>
    </xf>
    <xf numFmtId="0" fontId="0" fillId="0" borderId="8" xfId="0" applyBorder="1" applyAlignment="1">
      <alignment horizontal="right"/>
    </xf>
    <xf numFmtId="0" fontId="0" fillId="0" borderId="11" xfId="0" applyBorder="1" applyAlignment="1">
      <alignment horizontal="right"/>
    </xf>
    <xf numFmtId="0" fontId="0" fillId="0" borderId="10" xfId="0" applyBorder="1" applyAlignment="1">
      <alignment horizontal="right"/>
    </xf>
    <xf numFmtId="0" fontId="0" fillId="0" borderId="15" xfId="0" applyBorder="1" applyAlignment="1">
      <alignment horizontal="right"/>
    </xf>
    <xf numFmtId="0" fontId="0" fillId="0" borderId="6" xfId="0" applyBorder="1" applyAlignment="1">
      <alignment horizontal="right"/>
    </xf>
    <xf numFmtId="0" fontId="0" fillId="0" borderId="14" xfId="0" applyBorder="1" applyAlignment="1">
      <alignment horizontal="right"/>
    </xf>
    <xf numFmtId="170" fontId="18" fillId="0" borderId="14" xfId="0" applyNumberFormat="1" applyFont="1" applyBorder="1" applyAlignment="1">
      <alignment horizontal="right"/>
    </xf>
    <xf numFmtId="170" fontId="18" fillId="0" borderId="0" xfId="0" applyNumberFormat="1" applyFont="1" applyAlignment="1">
      <alignment horizontal="right"/>
    </xf>
    <xf numFmtId="170" fontId="18" fillId="0" borderId="6" xfId="0" applyNumberFormat="1" applyFont="1" applyBorder="1" applyAlignment="1">
      <alignment horizontal="right"/>
    </xf>
    <xf numFmtId="168" fontId="18" fillId="0" borderId="6" xfId="1" applyNumberFormat="1" applyFont="1" applyBorder="1" applyAlignment="1">
      <alignment horizontal="right"/>
    </xf>
    <xf numFmtId="168" fontId="18" fillId="0" borderId="7" xfId="1" applyNumberFormat="1" applyFont="1" applyBorder="1" applyAlignment="1">
      <alignment horizontal="right"/>
    </xf>
    <xf numFmtId="169" fontId="18" fillId="0" borderId="0" xfId="0" applyNumberFormat="1" applyFont="1" applyAlignment="1">
      <alignment horizontal="right"/>
    </xf>
    <xf numFmtId="169" fontId="18" fillId="0" borderId="6" xfId="0" applyNumberFormat="1" applyFont="1" applyBorder="1" applyAlignment="1">
      <alignment horizontal="right"/>
    </xf>
    <xf numFmtId="170" fontId="38" fillId="0" borderId="6" xfId="0" applyNumberFormat="1" applyFont="1" applyBorder="1" applyAlignment="1">
      <alignment horizontal="right"/>
    </xf>
    <xf numFmtId="169" fontId="18" fillId="0" borderId="6" xfId="0" applyNumberFormat="1" applyFont="1" applyFill="1" applyBorder="1" applyAlignment="1">
      <alignment horizontal="right"/>
    </xf>
    <xf numFmtId="170" fontId="55" fillId="0" borderId="6" xfId="75" applyNumberFormat="1" applyFont="1" applyBorder="1" applyAlignment="1">
      <alignment horizontal="right"/>
    </xf>
    <xf numFmtId="169" fontId="18" fillId="0" borderId="14" xfId="0" applyNumberFormat="1" applyFont="1" applyFill="1" applyBorder="1" applyAlignment="1">
      <alignment horizontal="right"/>
    </xf>
    <xf numFmtId="170" fontId="0" fillId="0" borderId="6" xfId="0" applyNumberFormat="1" applyBorder="1" applyAlignment="1">
      <alignment horizontal="right"/>
    </xf>
    <xf numFmtId="170" fontId="0" fillId="0" borderId="0" xfId="0" applyNumberFormat="1" applyAlignment="1">
      <alignment horizontal="right"/>
    </xf>
    <xf numFmtId="168" fontId="0" fillId="0" borderId="6" xfId="1" applyNumberFormat="1" applyFont="1" applyBorder="1" applyAlignment="1">
      <alignment horizontal="right"/>
    </xf>
    <xf numFmtId="168" fontId="0" fillId="0" borderId="7" xfId="1" applyNumberFormat="1" applyFont="1" applyBorder="1" applyAlignment="1">
      <alignment horizontal="right"/>
    </xf>
    <xf numFmtId="0" fontId="0" fillId="0" borderId="0" xfId="0" applyAlignment="1">
      <alignment horizontal="right"/>
    </xf>
    <xf numFmtId="169" fontId="0" fillId="0" borderId="6" xfId="0" applyNumberFormat="1" applyBorder="1" applyAlignment="1">
      <alignment horizontal="right"/>
    </xf>
    <xf numFmtId="169" fontId="0" fillId="0" borderId="0" xfId="0" applyNumberFormat="1" applyAlignment="1">
      <alignment horizontal="right"/>
    </xf>
    <xf numFmtId="170" fontId="15" fillId="0" borderId="6" xfId="75" applyNumberFormat="1" applyFont="1" applyBorder="1" applyAlignment="1">
      <alignment horizontal="right"/>
    </xf>
    <xf numFmtId="169" fontId="0" fillId="0" borderId="14" xfId="0" applyNumberFormat="1" applyBorder="1" applyAlignment="1">
      <alignment horizontal="right"/>
    </xf>
    <xf numFmtId="169" fontId="0" fillId="0" borderId="0" xfId="0" applyNumberFormat="1" applyBorder="1" applyAlignment="1">
      <alignment horizontal="right"/>
    </xf>
    <xf numFmtId="170" fontId="37" fillId="0" borderId="6" xfId="0" applyNumberFormat="1" applyFont="1" applyBorder="1" applyAlignment="1">
      <alignment horizontal="right"/>
    </xf>
    <xf numFmtId="170" fontId="37" fillId="0" borderId="6" xfId="0" applyNumberFormat="1" applyFont="1" applyFill="1" applyBorder="1" applyAlignment="1">
      <alignment horizontal="right"/>
    </xf>
    <xf numFmtId="170" fontId="37" fillId="0" borderId="14" xfId="0" applyNumberFormat="1" applyFont="1" applyFill="1" applyBorder="1" applyAlignment="1">
      <alignment horizontal="right"/>
    </xf>
    <xf numFmtId="170" fontId="21" fillId="0" borderId="14" xfId="0" applyNumberFormat="1" applyFont="1" applyBorder="1" applyAlignment="1">
      <alignment horizontal="right"/>
    </xf>
    <xf numFmtId="170" fontId="21" fillId="0" borderId="0" xfId="0" applyNumberFormat="1" applyFont="1" applyAlignment="1">
      <alignment horizontal="right"/>
    </xf>
    <xf numFmtId="170" fontId="21" fillId="0" borderId="6" xfId="0" applyNumberFormat="1" applyFont="1" applyBorder="1" applyAlignment="1">
      <alignment horizontal="right"/>
    </xf>
    <xf numFmtId="0" fontId="16" fillId="0" borderId="6" xfId="0" applyFont="1" applyBorder="1" applyAlignment="1">
      <alignment horizontal="right"/>
    </xf>
    <xf numFmtId="170" fontId="26" fillId="0" borderId="14" xfId="0" applyNumberFormat="1" applyFont="1" applyBorder="1" applyAlignment="1">
      <alignment horizontal="right"/>
    </xf>
    <xf numFmtId="170" fontId="26" fillId="0" borderId="0" xfId="0" applyNumberFormat="1" applyFont="1" applyAlignment="1">
      <alignment horizontal="right"/>
    </xf>
    <xf numFmtId="170" fontId="26" fillId="0" borderId="6" xfId="0" applyNumberFormat="1" applyFont="1" applyBorder="1" applyAlignment="1">
      <alignment horizontal="right"/>
    </xf>
    <xf numFmtId="168" fontId="26" fillId="0" borderId="6" xfId="1" applyNumberFormat="1" applyFont="1" applyBorder="1" applyAlignment="1">
      <alignment horizontal="right"/>
    </xf>
    <xf numFmtId="168" fontId="26" fillId="0" borderId="7" xfId="1" applyNumberFormat="1" applyFont="1" applyBorder="1" applyAlignment="1">
      <alignment horizontal="right"/>
    </xf>
    <xf numFmtId="170" fontId="26" fillId="0" borderId="6" xfId="0" applyNumberFormat="1" applyFont="1" applyFill="1" applyBorder="1" applyAlignment="1">
      <alignment horizontal="right"/>
    </xf>
    <xf numFmtId="170" fontId="26" fillId="0" borderId="0" xfId="0" applyNumberFormat="1" applyFont="1" applyFill="1" applyAlignment="1">
      <alignment horizontal="right"/>
    </xf>
    <xf numFmtId="170" fontId="26" fillId="0" borderId="14" xfId="0" applyNumberFormat="1" applyFont="1" applyFill="1" applyBorder="1" applyAlignment="1">
      <alignment horizontal="right"/>
    </xf>
    <xf numFmtId="170" fontId="56" fillId="0" borderId="6" xfId="75" applyNumberFormat="1" applyFont="1" applyBorder="1" applyAlignment="1">
      <alignment horizontal="right"/>
    </xf>
    <xf numFmtId="170" fontId="26" fillId="0" borderId="13" xfId="0" applyNumberFormat="1" applyFont="1" applyBorder="1" applyAlignment="1">
      <alignment horizontal="right"/>
    </xf>
    <xf numFmtId="170" fontId="26" fillId="0" borderId="3" xfId="0" applyNumberFormat="1" applyFont="1" applyBorder="1" applyAlignment="1">
      <alignment horizontal="right"/>
    </xf>
    <xf numFmtId="170" fontId="26" fillId="0" borderId="9" xfId="0" applyNumberFormat="1" applyFont="1" applyBorder="1" applyAlignment="1">
      <alignment horizontal="right"/>
    </xf>
    <xf numFmtId="168" fontId="26" fillId="0" borderId="9" xfId="1" applyNumberFormat="1" applyFont="1" applyBorder="1" applyAlignment="1">
      <alignment horizontal="right"/>
    </xf>
    <xf numFmtId="168" fontId="26" fillId="0" borderId="12" xfId="1" applyNumberFormat="1" applyFont="1" applyBorder="1" applyAlignment="1">
      <alignment horizontal="right"/>
    </xf>
    <xf numFmtId="168" fontId="0" fillId="0" borderId="9" xfId="1" applyNumberFormat="1" applyFont="1" applyBorder="1" applyAlignment="1">
      <alignment horizontal="right"/>
    </xf>
    <xf numFmtId="170" fontId="26" fillId="0" borderId="9" xfId="0" applyNumberFormat="1" applyFont="1" applyFill="1" applyBorder="1" applyAlignment="1">
      <alignment horizontal="right"/>
    </xf>
    <xf numFmtId="170" fontId="26" fillId="0" borderId="3" xfId="0" applyNumberFormat="1" applyFont="1" applyFill="1" applyBorder="1" applyAlignment="1">
      <alignment horizontal="right"/>
    </xf>
    <xf numFmtId="170" fontId="26" fillId="0" borderId="13" xfId="0" applyNumberFormat="1" applyFont="1" applyFill="1" applyBorder="1" applyAlignment="1">
      <alignment horizontal="right"/>
    </xf>
    <xf numFmtId="170" fontId="56" fillId="0" borderId="9" xfId="75" applyNumberFormat="1" applyFont="1" applyBorder="1" applyAlignment="1">
      <alignment horizontal="right"/>
    </xf>
    <xf numFmtId="168" fontId="0" fillId="0" borderId="8" xfId="1" applyNumberFormat="1" applyFont="1" applyBorder="1" applyAlignment="1">
      <alignment horizontal="right"/>
    </xf>
    <xf numFmtId="170" fontId="0" fillId="0" borderId="8" xfId="0" applyNumberFormat="1" applyBorder="1" applyAlignment="1">
      <alignment horizontal="right"/>
    </xf>
    <xf numFmtId="169" fontId="18" fillId="0" borderId="0" xfId="0" applyNumberFormat="1" applyFont="1" applyFill="1" applyAlignment="1">
      <alignment horizontal="right"/>
    </xf>
    <xf numFmtId="170" fontId="33" fillId="0" borderId="6" xfId="0" applyNumberFormat="1" applyFont="1" applyFill="1" applyBorder="1" applyAlignment="1">
      <alignment horizontal="right"/>
    </xf>
    <xf numFmtId="0" fontId="18" fillId="0" borderId="6" xfId="0" applyFont="1" applyBorder="1" applyAlignment="1">
      <alignment horizontal="right"/>
    </xf>
    <xf numFmtId="170" fontId="36" fillId="0" borderId="6" xfId="75" applyNumberFormat="1" applyFont="1" applyBorder="1" applyAlignment="1">
      <alignment horizontal="right"/>
    </xf>
    <xf numFmtId="170" fontId="18" fillId="0" borderId="14" xfId="0" applyNumberFormat="1" applyFont="1" applyFill="1" applyBorder="1" applyAlignment="1">
      <alignment horizontal="right"/>
    </xf>
    <xf numFmtId="170" fontId="18" fillId="0" borderId="6" xfId="0" applyNumberFormat="1" applyFont="1" applyFill="1" applyBorder="1" applyAlignment="1">
      <alignment horizontal="right"/>
    </xf>
    <xf numFmtId="169" fontId="0" fillId="0" borderId="0" xfId="0" applyNumberFormat="1" applyFill="1" applyAlignment="1">
      <alignment horizontal="right"/>
    </xf>
    <xf numFmtId="169" fontId="0" fillId="0" borderId="6" xfId="0" applyNumberFormat="1" applyFill="1" applyBorder="1" applyAlignment="1">
      <alignment horizontal="right"/>
    </xf>
    <xf numFmtId="170" fontId="21" fillId="0" borderId="6" xfId="0" applyNumberFormat="1" applyFont="1" applyFill="1" applyBorder="1" applyAlignment="1">
      <alignment horizontal="right" wrapText="1"/>
    </xf>
    <xf numFmtId="169" fontId="21" fillId="0" borderId="6" xfId="0" applyNumberFormat="1" applyFont="1" applyFill="1" applyBorder="1" applyAlignment="1">
      <alignment horizontal="right"/>
    </xf>
    <xf numFmtId="169" fontId="37" fillId="0" borderId="14" xfId="0" applyNumberFormat="1" applyFont="1" applyFill="1" applyBorder="1" applyAlignment="1">
      <alignment horizontal="right"/>
    </xf>
    <xf numFmtId="169" fontId="16" fillId="0" borderId="6" xfId="0" applyNumberFormat="1" applyFont="1" applyFill="1" applyBorder="1" applyAlignment="1">
      <alignment horizontal="right"/>
    </xf>
    <xf numFmtId="170" fontId="16" fillId="0" borderId="14" xfId="0" applyNumberFormat="1" applyFont="1" applyFill="1" applyBorder="1" applyAlignment="1">
      <alignment horizontal="right"/>
    </xf>
    <xf numFmtId="170" fontId="16" fillId="0" borderId="6" xfId="0" applyNumberFormat="1" applyFont="1" applyFill="1" applyBorder="1" applyAlignment="1">
      <alignment horizontal="right"/>
    </xf>
    <xf numFmtId="169" fontId="26" fillId="0" borderId="6" xfId="0" applyNumberFormat="1" applyFont="1" applyBorder="1" applyAlignment="1">
      <alignment horizontal="right"/>
    </xf>
    <xf numFmtId="169" fontId="26" fillId="0" borderId="0" xfId="0" applyNumberFormat="1" applyFont="1" applyFill="1" applyAlignment="1">
      <alignment horizontal="right" wrapText="1"/>
    </xf>
    <xf numFmtId="169" fontId="26" fillId="0" borderId="6" xfId="0" applyNumberFormat="1" applyFont="1" applyFill="1" applyBorder="1" applyAlignment="1">
      <alignment horizontal="right"/>
    </xf>
    <xf numFmtId="169" fontId="26" fillId="0" borderId="14" xfId="0" applyNumberFormat="1" applyFont="1" applyFill="1" applyBorder="1" applyAlignment="1">
      <alignment horizontal="right"/>
    </xf>
    <xf numFmtId="170" fontId="37" fillId="0" borderId="0" xfId="0" applyNumberFormat="1" applyFont="1" applyFill="1" applyAlignment="1">
      <alignment horizontal="right"/>
    </xf>
    <xf numFmtId="169" fontId="26" fillId="0" borderId="9" xfId="0" applyNumberFormat="1" applyFont="1" applyBorder="1" applyAlignment="1">
      <alignment horizontal="right"/>
    </xf>
    <xf numFmtId="169" fontId="26" fillId="0" borderId="3" xfId="0" applyNumberFormat="1" applyFont="1" applyFill="1" applyBorder="1" applyAlignment="1">
      <alignment horizontal="right" wrapText="1"/>
    </xf>
    <xf numFmtId="169" fontId="26" fillId="0" borderId="9" xfId="0" applyNumberFormat="1" applyFont="1" applyFill="1" applyBorder="1" applyAlignment="1">
      <alignment horizontal="right"/>
    </xf>
    <xf numFmtId="170" fontId="37" fillId="0" borderId="3" xfId="0" applyNumberFormat="1" applyFont="1" applyBorder="1" applyAlignment="1">
      <alignment horizontal="right"/>
    </xf>
    <xf numFmtId="0" fontId="56" fillId="0" borderId="9" xfId="75" applyFont="1" applyBorder="1" applyAlignment="1">
      <alignment horizontal="right"/>
    </xf>
    <xf numFmtId="0" fontId="76" fillId="0" borderId="0" xfId="0" applyFont="1" applyFill="1" applyBorder="1"/>
    <xf numFmtId="3" fontId="16" fillId="0" borderId="0" xfId="0" applyNumberFormat="1" applyFont="1" applyFill="1"/>
    <xf numFmtId="3" fontId="16" fillId="0" borderId="0" xfId="0" applyNumberFormat="1" applyFont="1" applyFill="1" applyBorder="1"/>
    <xf numFmtId="3" fontId="0" fillId="0" borderId="0" xfId="1" applyNumberFormat="1" applyFont="1" applyFill="1" applyBorder="1"/>
    <xf numFmtId="170" fontId="0" fillId="0" borderId="6" xfId="0" applyNumberFormat="1" applyBorder="1"/>
    <xf numFmtId="173" fontId="37" fillId="0" borderId="4" xfId="0" applyNumberFormat="1" applyFont="1" applyFill="1" applyBorder="1"/>
    <xf numFmtId="173" fontId="37" fillId="0" borderId="0" xfId="0" applyNumberFormat="1" applyFont="1" applyFill="1"/>
    <xf numFmtId="3" fontId="16" fillId="0" borderId="4" xfId="0" applyNumberFormat="1" applyFont="1" applyBorder="1"/>
    <xf numFmtId="3" fontId="16" fillId="0" borderId="4" xfId="1" applyNumberFormat="1" applyFont="1" applyBorder="1"/>
    <xf numFmtId="0" fontId="16" fillId="0" borderId="3" xfId="0" applyFont="1" applyBorder="1"/>
    <xf numFmtId="3" fontId="16" fillId="0" borderId="3" xfId="0" applyNumberFormat="1" applyFont="1" applyBorder="1"/>
    <xf numFmtId="3" fontId="16" fillId="0" borderId="2" xfId="0" applyNumberFormat="1" applyFont="1" applyBorder="1" applyAlignment="1">
      <alignment vertical="center"/>
    </xf>
    <xf numFmtId="3" fontId="37" fillId="0" borderId="1" xfId="32" applyNumberFormat="1" applyFont="1" applyBorder="1"/>
    <xf numFmtId="173" fontId="37" fillId="0" borderId="2" xfId="0" applyNumberFormat="1" applyFont="1" applyFill="1" applyBorder="1"/>
    <xf numFmtId="173" fontId="37" fillId="0" borderId="0" xfId="0" applyNumberFormat="1" applyFont="1" applyFill="1" applyBorder="1"/>
    <xf numFmtId="173" fontId="37" fillId="0" borderId="3" xfId="0" applyNumberFormat="1" applyFont="1" applyFill="1" applyBorder="1"/>
    <xf numFmtId="3" fontId="16" fillId="0" borderId="3" xfId="0" applyNumberFormat="1" applyFont="1" applyBorder="1" applyAlignment="1">
      <alignment vertical="center"/>
    </xf>
    <xf numFmtId="3" fontId="16" fillId="0" borderId="4" xfId="0" applyNumberFormat="1" applyFont="1" applyBorder="1" applyAlignment="1">
      <alignment vertical="center"/>
    </xf>
    <xf numFmtId="3" fontId="16" fillId="0" borderId="0" xfId="1" applyNumberFormat="1" applyFont="1" applyFill="1"/>
    <xf numFmtId="3" fontId="16" fillId="0" borderId="1" xfId="0" applyNumberFormat="1" applyFont="1" applyBorder="1"/>
    <xf numFmtId="1" fontId="0" fillId="0" borderId="0" xfId="1" applyNumberFormat="1" applyFont="1" applyFill="1" applyBorder="1"/>
    <xf numFmtId="3" fontId="16" fillId="0" borderId="2" xfId="3" applyNumberFormat="1" applyFont="1" applyBorder="1"/>
    <xf numFmtId="3" fontId="16" fillId="0" borderId="0" xfId="3" applyNumberFormat="1" applyFont="1"/>
    <xf numFmtId="3" fontId="16" fillId="0" borderId="0" xfId="3" applyNumberFormat="1" applyFont="1" applyBorder="1"/>
    <xf numFmtId="3" fontId="16" fillId="0" borderId="3" xfId="3" applyNumberFormat="1" applyFont="1" applyBorder="1"/>
    <xf numFmtId="3" fontId="16" fillId="0" borderId="2" xfId="0" applyNumberFormat="1" applyFont="1" applyFill="1" applyBorder="1" applyAlignment="1">
      <alignment vertical="center"/>
    </xf>
    <xf numFmtId="3" fontId="16" fillId="0" borderId="5" xfId="0" applyNumberFormat="1" applyFont="1" applyBorder="1"/>
    <xf numFmtId="3" fontId="16" fillId="0" borderId="5" xfId="0" applyNumberFormat="1" applyFont="1" applyFill="1" applyBorder="1" applyAlignment="1">
      <alignment vertical="center"/>
    </xf>
    <xf numFmtId="3" fontId="16" fillId="0" borderId="5" xfId="3" applyNumberFormat="1" applyFont="1" applyBorder="1"/>
    <xf numFmtId="3" fontId="37" fillId="0" borderId="0" xfId="0" applyNumberFormat="1" applyFont="1" applyFill="1" applyBorder="1"/>
    <xf numFmtId="3" fontId="37" fillId="0" borderId="3" xfId="0" applyNumberFormat="1" applyFont="1" applyFill="1" applyBorder="1"/>
    <xf numFmtId="3" fontId="37" fillId="0" borderId="4" xfId="0" applyNumberFormat="1" applyFont="1" applyFill="1" applyBorder="1"/>
    <xf numFmtId="0" fontId="18" fillId="0" borderId="9" xfId="0" applyFont="1" applyBorder="1"/>
    <xf numFmtId="3" fontId="37" fillId="0" borderId="9" xfId="75" applyNumberFormat="1" applyFont="1" applyBorder="1"/>
    <xf numFmtId="0" fontId="18" fillId="0" borderId="29" xfId="0" applyFont="1" applyBorder="1"/>
    <xf numFmtId="3" fontId="37" fillId="0" borderId="27" xfId="75" applyNumberFormat="1" applyFont="1" applyBorder="1"/>
    <xf numFmtId="0" fontId="18" fillId="0" borderId="31" xfId="0" applyFont="1" applyBorder="1"/>
    <xf numFmtId="3" fontId="37" fillId="0" borderId="31" xfId="75" applyNumberFormat="1" applyFont="1" applyBorder="1"/>
    <xf numFmtId="3" fontId="16" fillId="0" borderId="27" xfId="0" applyNumberFormat="1" applyFont="1" applyBorder="1"/>
    <xf numFmtId="3" fontId="37" fillId="0" borderId="9" xfId="32" applyNumberFormat="1" applyFont="1" applyBorder="1"/>
    <xf numFmtId="3" fontId="16" fillId="0" borderId="9" xfId="0" applyNumberFormat="1" applyFont="1" applyBorder="1"/>
    <xf numFmtId="3" fontId="16" fillId="0" borderId="16" xfId="0" applyNumberFormat="1" applyFont="1" applyBorder="1"/>
    <xf numFmtId="3" fontId="16" fillId="0" borderId="35" xfId="0" applyNumberFormat="1" applyFont="1" applyBorder="1"/>
    <xf numFmtId="3" fontId="16" fillId="0" borderId="12" xfId="0" applyNumberFormat="1" applyFont="1" applyBorder="1"/>
    <xf numFmtId="0" fontId="18" fillId="0" borderId="27" xfId="0" applyFont="1" applyBorder="1"/>
    <xf numFmtId="0" fontId="16" fillId="0" borderId="27" xfId="0" applyFont="1" applyBorder="1"/>
    <xf numFmtId="0" fontId="16" fillId="0" borderId="27" xfId="0" applyFont="1" applyBorder="1" applyAlignment="1">
      <alignment horizontal="center" vertical="top" wrapText="1"/>
    </xf>
    <xf numFmtId="0" fontId="0" fillId="0" borderId="8" xfId="0" applyBorder="1" applyAlignment="1">
      <alignment horizontal="center" vertical="top" wrapText="1"/>
    </xf>
    <xf numFmtId="3" fontId="0" fillId="0" borderId="27" xfId="0" applyNumberFormat="1" applyBorder="1"/>
    <xf numFmtId="3" fontId="0" fillId="0" borderId="31" xfId="0" applyNumberFormat="1" applyBorder="1"/>
    <xf numFmtId="3" fontId="0" fillId="0" borderId="31" xfId="1" applyNumberFormat="1" applyFont="1" applyBorder="1"/>
    <xf numFmtId="3" fontId="0" fillId="0" borderId="27" xfId="1" applyNumberFormat="1" applyFont="1" applyBorder="1"/>
    <xf numFmtId="3" fontId="0" fillId="0" borderId="31" xfId="0" applyNumberFormat="1" applyFont="1" applyBorder="1"/>
    <xf numFmtId="3" fontId="0" fillId="0" borderId="27" xfId="0" applyNumberFormat="1" applyFont="1" applyBorder="1"/>
    <xf numFmtId="168" fontId="34" fillId="0" borderId="0" xfId="1" applyNumberFormat="1" applyFont="1" applyFill="1"/>
    <xf numFmtId="168" fontId="25" fillId="0" borderId="0" xfId="34" applyNumberFormat="1" applyFont="1"/>
    <xf numFmtId="167" fontId="0" fillId="0" borderId="9" xfId="1" applyNumberFormat="1" applyFont="1" applyBorder="1"/>
    <xf numFmtId="3" fontId="74" fillId="0" borderId="0" xfId="84" applyNumberFormat="1" applyFont="1" applyBorder="1"/>
    <xf numFmtId="167" fontId="37" fillId="0" borderId="0" xfId="1" applyNumberFormat="1" applyFont="1"/>
    <xf numFmtId="173" fontId="37" fillId="0" borderId="0" xfId="243" applyNumberFormat="1" applyFont="1"/>
    <xf numFmtId="173" fontId="37" fillId="0" borderId="0" xfId="243" applyNumberFormat="1" applyFont="1"/>
    <xf numFmtId="173" fontId="37" fillId="0" borderId="0" xfId="243" applyNumberFormat="1" applyFont="1"/>
    <xf numFmtId="173" fontId="37" fillId="0" borderId="0" xfId="243" applyNumberFormat="1" applyFont="1"/>
    <xf numFmtId="173" fontId="0" fillId="0" borderId="0" xfId="0" applyNumberFormat="1"/>
    <xf numFmtId="173" fontId="37" fillId="0" borderId="0" xfId="243" applyNumberFormat="1" applyFont="1"/>
    <xf numFmtId="173" fontId="37" fillId="0" borderId="0" xfId="243" applyNumberFormat="1" applyFont="1"/>
    <xf numFmtId="173" fontId="37" fillId="0" borderId="0" xfId="243" applyNumberFormat="1" applyFont="1"/>
    <xf numFmtId="167" fontId="37" fillId="0" borderId="2" xfId="1" applyNumberFormat="1" applyFont="1" applyBorder="1"/>
    <xf numFmtId="167" fontId="0" fillId="0" borderId="5" xfId="0" applyNumberFormat="1" applyBorder="1"/>
    <xf numFmtId="167" fontId="16" fillId="0" borderId="0" xfId="1" applyNumberFormat="1" applyFont="1"/>
    <xf numFmtId="173" fontId="37" fillId="0" borderId="0" xfId="243" applyNumberFormat="1" applyFont="1"/>
    <xf numFmtId="173" fontId="37" fillId="0" borderId="0" xfId="243" applyNumberFormat="1" applyFont="1"/>
    <xf numFmtId="173" fontId="37" fillId="0" borderId="0" xfId="243" applyNumberFormat="1" applyFont="1"/>
    <xf numFmtId="173" fontId="37" fillId="0" borderId="0" xfId="243" applyNumberFormat="1" applyFont="1"/>
    <xf numFmtId="173" fontId="37" fillId="0" borderId="0" xfId="243" applyNumberFormat="1" applyFont="1"/>
    <xf numFmtId="173" fontId="37" fillId="0" borderId="0" xfId="243" applyNumberFormat="1" applyFont="1"/>
    <xf numFmtId="173" fontId="37" fillId="0" borderId="0" xfId="243" applyNumberFormat="1" applyFont="1"/>
    <xf numFmtId="173" fontId="37" fillId="0" borderId="0" xfId="243" applyNumberFormat="1" applyFont="1"/>
    <xf numFmtId="173" fontId="37" fillId="0" borderId="0" xfId="243" applyNumberFormat="1" applyFont="1"/>
    <xf numFmtId="173" fontId="37" fillId="0" borderId="0" xfId="243" applyNumberFormat="1" applyFont="1"/>
    <xf numFmtId="173" fontId="37" fillId="0" borderId="0" xfId="243" applyNumberFormat="1" applyFont="1"/>
    <xf numFmtId="173" fontId="37" fillId="0" borderId="0" xfId="243" applyNumberFormat="1" applyFont="1"/>
    <xf numFmtId="173" fontId="37" fillId="0" borderId="0" xfId="243" applyNumberFormat="1" applyFont="1"/>
    <xf numFmtId="173" fontId="37" fillId="0" borderId="0" xfId="243" applyNumberFormat="1" applyFont="1"/>
    <xf numFmtId="173" fontId="37" fillId="0" borderId="0" xfId="243" applyNumberFormat="1" applyFont="1"/>
    <xf numFmtId="173" fontId="37" fillId="0" borderId="0" xfId="243" applyNumberFormat="1" applyFont="1"/>
    <xf numFmtId="173" fontId="37" fillId="0" borderId="0" xfId="243" applyNumberFormat="1" applyFont="1"/>
    <xf numFmtId="173" fontId="37" fillId="0" borderId="0" xfId="243" applyNumberFormat="1" applyFont="1"/>
    <xf numFmtId="173" fontId="37" fillId="0" borderId="0" xfId="243" applyNumberFormat="1" applyFont="1"/>
    <xf numFmtId="173" fontId="37" fillId="0" borderId="0" xfId="243" applyNumberFormat="1" applyFont="1"/>
    <xf numFmtId="173" fontId="37" fillId="0" borderId="0" xfId="243" applyNumberFormat="1" applyFont="1"/>
    <xf numFmtId="173" fontId="37" fillId="0" borderId="0" xfId="243" applyNumberFormat="1" applyFont="1"/>
    <xf numFmtId="173" fontId="37" fillId="0" borderId="0" xfId="243" applyNumberFormat="1" applyFont="1"/>
    <xf numFmtId="173" fontId="37" fillId="0" borderId="0" xfId="243" applyNumberFormat="1" applyFont="1"/>
    <xf numFmtId="173" fontId="37" fillId="0" borderId="0" xfId="243" applyNumberFormat="1" applyFont="1"/>
    <xf numFmtId="173" fontId="37" fillId="0" borderId="0" xfId="243" applyNumberFormat="1" applyFont="1"/>
    <xf numFmtId="173" fontId="37" fillId="0" borderId="0" xfId="243" applyNumberFormat="1" applyFont="1"/>
    <xf numFmtId="173" fontId="37" fillId="0" borderId="0" xfId="243" applyNumberFormat="1" applyFont="1"/>
    <xf numFmtId="173" fontId="37" fillId="0" borderId="0" xfId="243" applyNumberFormat="1" applyFont="1"/>
    <xf numFmtId="173" fontId="37" fillId="0" borderId="0" xfId="243" applyNumberFormat="1" applyFont="1"/>
    <xf numFmtId="173" fontId="37" fillId="0" borderId="0" xfId="243" applyNumberFormat="1" applyFont="1"/>
    <xf numFmtId="173" fontId="37" fillId="0" borderId="0" xfId="243" applyNumberFormat="1" applyFont="1"/>
    <xf numFmtId="173" fontId="37" fillId="0" borderId="0" xfId="243" applyNumberFormat="1" applyFont="1"/>
    <xf numFmtId="173" fontId="37" fillId="0" borderId="0" xfId="243" applyNumberFormat="1" applyFont="1"/>
    <xf numFmtId="173" fontId="37" fillId="0" borderId="0" xfId="243" applyNumberFormat="1" applyFont="1"/>
    <xf numFmtId="173" fontId="37" fillId="0" borderId="0" xfId="243" applyNumberFormat="1" applyFont="1"/>
    <xf numFmtId="173" fontId="37" fillId="0" borderId="0" xfId="243" applyNumberFormat="1" applyFont="1"/>
    <xf numFmtId="173" fontId="37" fillId="0" borderId="2" xfId="246" applyNumberFormat="1" applyFont="1" applyBorder="1"/>
    <xf numFmtId="0" fontId="37" fillId="0" borderId="0" xfId="245" applyNumberFormat="1" applyFont="1"/>
    <xf numFmtId="173" fontId="37" fillId="0" borderId="0" xfId="0" applyNumberFormat="1" applyFont="1"/>
    <xf numFmtId="3" fontId="37" fillId="0" borderId="2" xfId="245" applyNumberFormat="1" applyFont="1" applyBorder="1"/>
    <xf numFmtId="3" fontId="37" fillId="0" borderId="0" xfId="245" applyNumberFormat="1" applyFont="1"/>
    <xf numFmtId="173" fontId="37" fillId="0" borderId="0" xfId="246" applyNumberFormat="1" applyFont="1"/>
    <xf numFmtId="173" fontId="37" fillId="0" borderId="0" xfId="246" applyNumberFormat="1" applyFont="1"/>
    <xf numFmtId="173" fontId="37" fillId="0" borderId="0" xfId="246" applyNumberFormat="1" applyFont="1"/>
    <xf numFmtId="173" fontId="37" fillId="0" borderId="0" xfId="246" applyNumberFormat="1" applyFont="1"/>
    <xf numFmtId="173" fontId="37" fillId="0" borderId="0" xfId="246" applyNumberFormat="1" applyFont="1"/>
    <xf numFmtId="173" fontId="37" fillId="0" borderId="0" xfId="246" applyNumberFormat="1" applyFont="1"/>
    <xf numFmtId="173" fontId="37" fillId="0" borderId="0" xfId="246" applyNumberFormat="1" applyFont="1"/>
    <xf numFmtId="173" fontId="37" fillId="0" borderId="0" xfId="246" applyNumberFormat="1" applyFont="1"/>
    <xf numFmtId="173" fontId="37" fillId="0" borderId="0" xfId="246" applyNumberFormat="1" applyFont="1"/>
    <xf numFmtId="173" fontId="37" fillId="0" borderId="0" xfId="246" applyNumberFormat="1" applyFont="1"/>
    <xf numFmtId="173" fontId="37" fillId="0" borderId="0" xfId="246" applyNumberFormat="1" applyFont="1"/>
    <xf numFmtId="173" fontId="37" fillId="0" borderId="0" xfId="246" applyNumberFormat="1" applyFont="1"/>
    <xf numFmtId="173" fontId="37" fillId="0" borderId="0" xfId="246" applyNumberFormat="1" applyFont="1"/>
    <xf numFmtId="173" fontId="37" fillId="0" borderId="0" xfId="246" applyNumberFormat="1" applyFont="1"/>
    <xf numFmtId="173" fontId="37" fillId="0" borderId="0" xfId="246" applyNumberFormat="1" applyFont="1"/>
    <xf numFmtId="173" fontId="37" fillId="0" borderId="0" xfId="246" applyNumberFormat="1" applyFont="1"/>
    <xf numFmtId="173" fontId="37" fillId="0" borderId="0" xfId="246" applyNumberFormat="1" applyFont="1"/>
    <xf numFmtId="173" fontId="37" fillId="0" borderId="0" xfId="246" applyNumberFormat="1" applyFont="1"/>
    <xf numFmtId="1" fontId="0" fillId="0" borderId="0" xfId="1" applyNumberFormat="1" applyFont="1"/>
    <xf numFmtId="1" fontId="32" fillId="0" borderId="0" xfId="3" applyNumberFormat="1" applyFont="1"/>
    <xf numFmtId="167" fontId="0" fillId="0" borderId="1" xfId="1" applyNumberFormat="1" applyFont="1" applyBorder="1"/>
    <xf numFmtId="167" fontId="0" fillId="0" borderId="27" xfId="1" applyNumberFormat="1" applyFont="1" applyBorder="1"/>
    <xf numFmtId="173" fontId="0" fillId="0" borderId="1" xfId="1" applyNumberFormat="1" applyFont="1" applyBorder="1"/>
    <xf numFmtId="173" fontId="0" fillId="0" borderId="9" xfId="1" applyNumberFormat="1" applyFont="1" applyBorder="1"/>
    <xf numFmtId="173" fontId="0" fillId="0" borderId="27" xfId="1" applyNumberFormat="1" applyFont="1" applyBorder="1"/>
    <xf numFmtId="170" fontId="37" fillId="0" borderId="6" xfId="75" applyNumberFormat="1" applyFont="1" applyBorder="1" applyAlignment="1">
      <alignment horizontal="right"/>
    </xf>
    <xf numFmtId="173" fontId="37" fillId="0" borderId="1" xfId="348" applyNumberFormat="1" applyFont="1" applyBorder="1"/>
    <xf numFmtId="170" fontId="78" fillId="0" borderId="9" xfId="75" applyNumberFormat="1" applyFont="1" applyBorder="1" applyAlignment="1">
      <alignment horizontal="right"/>
    </xf>
    <xf numFmtId="173" fontId="37" fillId="0" borderId="9" xfId="348" applyNumberFormat="1" applyFont="1" applyBorder="1"/>
    <xf numFmtId="0" fontId="16" fillId="0" borderId="6" xfId="0" applyFont="1" applyBorder="1"/>
    <xf numFmtId="167" fontId="0" fillId="0" borderId="14" xfId="1" applyNumberFormat="1" applyFont="1" applyBorder="1"/>
    <xf numFmtId="170" fontId="16" fillId="0" borderId="6" xfId="0" applyNumberFormat="1" applyFont="1" applyBorder="1"/>
    <xf numFmtId="170" fontId="78" fillId="0" borderId="6" xfId="75" applyNumberFormat="1" applyFont="1" applyBorder="1" applyAlignment="1">
      <alignment horizontal="right"/>
    </xf>
    <xf numFmtId="0" fontId="17" fillId="0" borderId="0" xfId="0" applyFont="1" applyBorder="1"/>
    <xf numFmtId="173" fontId="37" fillId="0" borderId="27" xfId="348" applyNumberFormat="1" applyFont="1" applyBorder="1"/>
    <xf numFmtId="0" fontId="0" fillId="0" borderId="14" xfId="0" applyFill="1" applyBorder="1"/>
    <xf numFmtId="167" fontId="16" fillId="0" borderId="0" xfId="1" applyNumberFormat="1" applyFont="1" applyBorder="1"/>
    <xf numFmtId="167" fontId="37" fillId="0" borderId="0" xfId="1" applyNumberFormat="1" applyFont="1" applyBorder="1"/>
    <xf numFmtId="167" fontId="16" fillId="0" borderId="2" xfId="1" applyNumberFormat="1" applyFont="1" applyBorder="1"/>
    <xf numFmtId="167" fontId="0" fillId="0" borderId="5" xfId="1" applyNumberFormat="1" applyFont="1" applyFill="1" applyBorder="1"/>
    <xf numFmtId="167" fontId="37" fillId="0" borderId="5" xfId="1" applyNumberFormat="1" applyFont="1" applyFill="1" applyBorder="1"/>
    <xf numFmtId="0" fontId="25" fillId="0" borderId="3" xfId="34" applyBorder="1"/>
    <xf numFmtId="0" fontId="25" fillId="0" borderId="3" xfId="34" applyFont="1" applyBorder="1"/>
    <xf numFmtId="0" fontId="25" fillId="0" borderId="0" xfId="34" applyFont="1"/>
    <xf numFmtId="0" fontId="25" fillId="0" borderId="14" xfId="34" applyFont="1" applyBorder="1"/>
    <xf numFmtId="0" fontId="25" fillId="0" borderId="0" xfId="34" applyFont="1" applyBorder="1"/>
    <xf numFmtId="0" fontId="25" fillId="0" borderId="14" xfId="34" applyFont="1" applyBorder="1" applyAlignment="1">
      <alignment horizontal="center"/>
    </xf>
    <xf numFmtId="0" fontId="25" fillId="0" borderId="14" xfId="34" applyFont="1" applyBorder="1" applyAlignment="1">
      <alignment horizontal="centerContinuous"/>
    </xf>
    <xf numFmtId="0" fontId="25" fillId="0" borderId="13" xfId="34" applyFont="1" applyBorder="1" applyAlignment="1">
      <alignment horizontal="center"/>
    </xf>
    <xf numFmtId="3" fontId="25" fillId="0" borderId="0" xfId="34" applyNumberFormat="1" applyFont="1"/>
    <xf numFmtId="0" fontId="25" fillId="0" borderId="13" xfId="34" applyFont="1" applyBorder="1" applyAlignment="1">
      <alignment horizontal="centerContinuous"/>
    </xf>
    <xf numFmtId="0" fontId="25" fillId="0" borderId="11" xfId="34" applyFont="1" applyBorder="1" applyAlignment="1">
      <alignment horizontal="centerContinuous"/>
    </xf>
    <xf numFmtId="3" fontId="25" fillId="0" borderId="3" xfId="34" applyNumberFormat="1" applyFont="1" applyBorder="1"/>
    <xf numFmtId="3" fontId="25" fillId="0" borderId="0" xfId="34" applyNumberFormat="1" applyFont="1" applyBorder="1" applyAlignment="1">
      <alignment horizontal="center"/>
    </xf>
    <xf numFmtId="3" fontId="25" fillId="0" borderId="0" xfId="34" applyNumberFormat="1" applyFont="1" applyBorder="1" applyAlignment="1">
      <alignment horizontal="centerContinuous"/>
    </xf>
    <xf numFmtId="3" fontId="25" fillId="0" borderId="3" xfId="34" applyNumberFormat="1" applyFont="1" applyBorder="1" applyAlignment="1">
      <alignment horizontal="center"/>
    </xf>
    <xf numFmtId="0" fontId="20" fillId="0" borderId="3" xfId="34" applyFont="1" applyBorder="1"/>
    <xf numFmtId="0" fontId="20" fillId="0" borderId="15" xfId="34" applyFont="1" applyBorder="1" applyAlignment="1">
      <alignment horizontal="left"/>
    </xf>
    <xf numFmtId="3" fontId="25" fillId="0" borderId="15" xfId="34" applyNumberFormat="1" applyFont="1" applyBorder="1"/>
    <xf numFmtId="0" fontId="25" fillId="0" borderId="11" xfId="34" applyFont="1" applyBorder="1"/>
    <xf numFmtId="168" fontId="34" fillId="0" borderId="3" xfId="2" quotePrefix="1" applyNumberFormat="1" applyFont="1" applyFill="1" applyBorder="1" applyAlignment="1">
      <alignment horizontal="right"/>
    </xf>
    <xf numFmtId="167" fontId="34" fillId="0" borderId="3" xfId="2" quotePrefix="1" applyNumberFormat="1" applyFont="1" applyFill="1" applyBorder="1" applyAlignment="1">
      <alignment horizontal="right"/>
    </xf>
    <xf numFmtId="0" fontId="20" fillId="0" borderId="14" xfId="376" applyFont="1" applyBorder="1" applyAlignment="1">
      <alignment horizontal="right"/>
    </xf>
    <xf numFmtId="3" fontId="25" fillId="0" borderId="0" xfId="34" applyNumberFormat="1" applyFont="1" applyBorder="1"/>
    <xf numFmtId="0" fontId="30" fillId="0" borderId="11" xfId="34" applyFont="1" applyBorder="1" applyAlignment="1">
      <alignment horizontal="right"/>
    </xf>
    <xf numFmtId="3" fontId="34" fillId="0" borderId="3" xfId="2" quotePrefix="1" applyNumberFormat="1" applyFont="1" applyFill="1" applyBorder="1" applyAlignment="1">
      <alignment horizontal="right"/>
    </xf>
    <xf numFmtId="3" fontId="34" fillId="0" borderId="0" xfId="34" applyNumberFormat="1" applyFont="1"/>
    <xf numFmtId="3" fontId="34" fillId="0" borderId="0" xfId="34" applyNumberFormat="1" applyFont="1" applyBorder="1"/>
    <xf numFmtId="3" fontId="34" fillId="0" borderId="15" xfId="34" applyNumberFormat="1" applyFont="1" applyBorder="1"/>
    <xf numFmtId="176" fontId="34" fillId="0" borderId="0" xfId="475" applyNumberFormat="1" applyFont="1"/>
    <xf numFmtId="0" fontId="20" fillId="0" borderId="13" xfId="376" applyFont="1" applyBorder="1" applyAlignment="1">
      <alignment horizontal="right"/>
    </xf>
    <xf numFmtId="0" fontId="25" fillId="0" borderId="3" xfId="34" applyFont="1" applyBorder="1"/>
    <xf numFmtId="0" fontId="25" fillId="0" borderId="0" xfId="34" applyFont="1"/>
    <xf numFmtId="0" fontId="25" fillId="0" borderId="14" xfId="34" applyFont="1" applyBorder="1"/>
    <xf numFmtId="0" fontId="25" fillId="0" borderId="14" xfId="34" applyFont="1" applyBorder="1" applyAlignment="1">
      <alignment horizontal="center"/>
    </xf>
    <xf numFmtId="0" fontId="25" fillId="0" borderId="14" xfId="34" applyFont="1" applyBorder="1" applyAlignment="1">
      <alignment horizontal="centerContinuous"/>
    </xf>
    <xf numFmtId="0" fontId="25" fillId="0" borderId="13" xfId="34" applyFont="1" applyBorder="1" applyAlignment="1">
      <alignment horizontal="center"/>
    </xf>
    <xf numFmtId="3" fontId="25" fillId="0" borderId="0" xfId="34" applyNumberFormat="1" applyFont="1"/>
    <xf numFmtId="0" fontId="25" fillId="0" borderId="13" xfId="34" applyFont="1" applyBorder="1" applyAlignment="1">
      <alignment horizontal="centerContinuous"/>
    </xf>
    <xf numFmtId="0" fontId="25" fillId="0" borderId="11" xfId="34" applyFont="1" applyBorder="1" applyAlignment="1">
      <alignment horizontal="centerContinuous"/>
    </xf>
    <xf numFmtId="3" fontId="25" fillId="0" borderId="3" xfId="34" applyNumberFormat="1" applyFont="1" applyBorder="1"/>
    <xf numFmtId="3" fontId="25" fillId="0" borderId="0" xfId="34" applyNumberFormat="1" applyFont="1" applyBorder="1" applyAlignment="1">
      <alignment horizontal="center"/>
    </xf>
    <xf numFmtId="3" fontId="25" fillId="0" borderId="0" xfId="34" applyNumberFormat="1" applyFont="1" applyBorder="1" applyAlignment="1">
      <alignment horizontal="centerContinuous"/>
    </xf>
    <xf numFmtId="3" fontId="25" fillId="0" borderId="3" xfId="34" applyNumberFormat="1" applyFont="1" applyBorder="1" applyAlignment="1">
      <alignment horizontal="center"/>
    </xf>
    <xf numFmtId="167" fontId="34" fillId="0" borderId="0" xfId="2" quotePrefix="1" applyNumberFormat="1" applyFont="1" applyFill="1" applyAlignment="1">
      <alignment horizontal="right"/>
    </xf>
    <xf numFmtId="3" fontId="25" fillId="0" borderId="15" xfId="34" applyNumberFormat="1" applyFont="1" applyBorder="1"/>
    <xf numFmtId="0" fontId="25" fillId="0" borderId="11" xfId="34" applyFont="1" applyBorder="1"/>
    <xf numFmtId="168" fontId="34" fillId="0" borderId="3" xfId="2" quotePrefix="1" applyNumberFormat="1" applyFont="1" applyFill="1" applyBorder="1" applyAlignment="1">
      <alignment horizontal="right"/>
    </xf>
    <xf numFmtId="167" fontId="34" fillId="0" borderId="3" xfId="2" quotePrefix="1" applyNumberFormat="1" applyFont="1" applyFill="1" applyBorder="1" applyAlignment="1">
      <alignment horizontal="right"/>
    </xf>
    <xf numFmtId="0" fontId="20" fillId="0" borderId="14" xfId="376" applyFont="1" applyBorder="1" applyAlignment="1">
      <alignment horizontal="right"/>
    </xf>
    <xf numFmtId="3" fontId="25" fillId="0" borderId="0" xfId="34" applyNumberFormat="1" applyFont="1" applyBorder="1"/>
    <xf numFmtId="0" fontId="30" fillId="0" borderId="11" xfId="34" applyFont="1" applyBorder="1" applyAlignment="1">
      <alignment horizontal="right"/>
    </xf>
    <xf numFmtId="0" fontId="25" fillId="0" borderId="0" xfId="33" applyFill="1"/>
    <xf numFmtId="0" fontId="20" fillId="0" borderId="15" xfId="33" applyFont="1" applyFill="1" applyBorder="1" applyAlignment="1">
      <alignment horizontal="left"/>
    </xf>
    <xf numFmtId="0" fontId="25" fillId="0" borderId="3" xfId="33" applyFont="1" applyBorder="1"/>
    <xf numFmtId="0" fontId="20" fillId="0" borderId="7" xfId="33" applyFont="1" applyBorder="1" applyAlignment="1">
      <alignment horizontal="left"/>
    </xf>
    <xf numFmtId="0" fontId="25" fillId="0" borderId="12" xfId="33" applyFont="1" applyBorder="1"/>
    <xf numFmtId="0" fontId="20" fillId="0" borderId="10" xfId="33" applyFont="1" applyBorder="1" applyAlignment="1">
      <alignment horizontal="left"/>
    </xf>
    <xf numFmtId="167" fontId="25" fillId="0" borderId="3" xfId="2" quotePrefix="1" applyNumberFormat="1" applyFont="1" applyFill="1" applyBorder="1" applyAlignment="1">
      <alignment horizontal="right"/>
    </xf>
    <xf numFmtId="167" fontId="25" fillId="0" borderId="0" xfId="2" quotePrefix="1" applyNumberFormat="1" applyFont="1" applyFill="1" applyAlignment="1">
      <alignment horizontal="right"/>
    </xf>
    <xf numFmtId="0" fontId="20" fillId="0" borderId="14" xfId="376" applyFont="1" applyBorder="1" applyAlignment="1">
      <alignment horizontal="right"/>
    </xf>
    <xf numFmtId="0" fontId="20" fillId="0" borderId="3" xfId="33" applyFont="1" applyBorder="1"/>
    <xf numFmtId="0" fontId="25" fillId="0" borderId="15" xfId="33" applyFont="1" applyFill="1" applyBorder="1"/>
    <xf numFmtId="3" fontId="25" fillId="0" borderId="3" xfId="33" applyNumberFormat="1" applyFont="1" applyBorder="1"/>
    <xf numFmtId="0" fontId="25" fillId="0" borderId="0" xfId="33" applyFont="1"/>
    <xf numFmtId="173" fontId="25" fillId="0" borderId="0" xfId="475" applyNumberFormat="1" applyFont="1"/>
    <xf numFmtId="0" fontId="23" fillId="0" borderId="0" xfId="34" applyFont="1"/>
    <xf numFmtId="0" fontId="25" fillId="0" borderId="0" xfId="34" applyFont="1" applyBorder="1"/>
    <xf numFmtId="0" fontId="23" fillId="0" borderId="0" xfId="34" applyFont="1" applyBorder="1"/>
    <xf numFmtId="0" fontId="25" fillId="0" borderId="0" xfId="34"/>
    <xf numFmtId="0" fontId="25" fillId="0" borderId="3" xfId="34" applyBorder="1"/>
    <xf numFmtId="0" fontId="20" fillId="0" borderId="0" xfId="34" applyFont="1" applyAlignment="1">
      <alignment horizontal="left"/>
    </xf>
    <xf numFmtId="0" fontId="22" fillId="0" borderId="0" xfId="34" quotePrefix="1" applyFont="1"/>
    <xf numFmtId="3" fontId="25" fillId="0" borderId="0" xfId="34" applyNumberFormat="1" applyFont="1"/>
    <xf numFmtId="0" fontId="25" fillId="0" borderId="0" xfId="34" applyFill="1"/>
    <xf numFmtId="3" fontId="25" fillId="0" borderId="0" xfId="34" applyNumberFormat="1" applyFill="1"/>
    <xf numFmtId="169" fontId="25" fillId="0" borderId="0" xfId="34" applyNumberFormat="1"/>
    <xf numFmtId="168" fontId="34" fillId="0" borderId="0" xfId="2" quotePrefix="1" applyNumberFormat="1" applyFont="1" applyFill="1" applyAlignment="1">
      <alignment horizontal="right"/>
    </xf>
    <xf numFmtId="176" fontId="25" fillId="0" borderId="0" xfId="587" applyNumberFormat="1" applyFont="1"/>
    <xf numFmtId="167" fontId="34" fillId="0" borderId="0" xfId="2" quotePrefix="1" applyNumberFormat="1" applyFont="1" applyFill="1" applyAlignment="1">
      <alignment horizontal="right"/>
    </xf>
    <xf numFmtId="0" fontId="20" fillId="0" borderId="0" xfId="34" applyFont="1" applyAlignment="1">
      <alignment horizontal="left"/>
    </xf>
    <xf numFmtId="0" fontId="25" fillId="0" borderId="0" xfId="34"/>
    <xf numFmtId="0" fontId="25" fillId="0" borderId="0" xfId="34" applyFill="1"/>
    <xf numFmtId="3" fontId="25" fillId="0" borderId="0" xfId="34" applyNumberFormat="1" applyFill="1"/>
    <xf numFmtId="169" fontId="25" fillId="0" borderId="0" xfId="34" applyNumberFormat="1"/>
    <xf numFmtId="168" fontId="34" fillId="0" borderId="0" xfId="2" quotePrefix="1" applyNumberFormat="1" applyFont="1" applyFill="1" applyAlignment="1">
      <alignment horizontal="right"/>
    </xf>
    <xf numFmtId="0" fontId="25" fillId="0" borderId="3" xfId="34" applyBorder="1"/>
    <xf numFmtId="0" fontId="22" fillId="0" borderId="0" xfId="34" quotePrefix="1" applyFont="1"/>
    <xf numFmtId="9" fontId="34" fillId="0" borderId="0" xfId="240" quotePrefix="1" applyFont="1" applyFill="1" applyAlignment="1">
      <alignment horizontal="right"/>
    </xf>
    <xf numFmtId="0" fontId="25" fillId="0" borderId="0" xfId="33" applyFill="1"/>
    <xf numFmtId="0" fontId="17" fillId="0" borderId="0" xfId="0" applyFont="1" applyFill="1" applyBorder="1"/>
    <xf numFmtId="173" fontId="37" fillId="0" borderId="0" xfId="602" applyNumberFormat="1" applyFont="1"/>
    <xf numFmtId="173" fontId="37" fillId="0" borderId="2" xfId="602" applyNumberFormat="1" applyFont="1" applyBorder="1"/>
    <xf numFmtId="173" fontId="6" fillId="0" borderId="2" xfId="602" applyNumberFormat="1" applyFont="1" applyBorder="1"/>
    <xf numFmtId="173" fontId="0" fillId="0" borderId="5" xfId="0" applyNumberFormat="1" applyBorder="1"/>
    <xf numFmtId="173" fontId="6" fillId="0" borderId="5" xfId="602" applyNumberFormat="1" applyFont="1" applyBorder="1"/>
    <xf numFmtId="173" fontId="6" fillId="0" borderId="0" xfId="602" applyNumberFormat="1" applyFont="1"/>
    <xf numFmtId="173" fontId="6" fillId="0" borderId="0" xfId="602" applyNumberFormat="1" applyFont="1"/>
    <xf numFmtId="173" fontId="6" fillId="0" borderId="0" xfId="602" applyNumberFormat="1" applyFont="1"/>
    <xf numFmtId="173" fontId="6" fillId="0" borderId="0" xfId="602" applyNumberFormat="1" applyFont="1"/>
    <xf numFmtId="173" fontId="6" fillId="0" borderId="0" xfId="602" applyNumberFormat="1" applyFont="1"/>
    <xf numFmtId="173" fontId="6" fillId="0" borderId="0" xfId="602" applyNumberFormat="1" applyFont="1"/>
    <xf numFmtId="173" fontId="6" fillId="0" borderId="0" xfId="602" applyNumberFormat="1" applyFont="1"/>
    <xf numFmtId="173" fontId="6" fillId="0" borderId="0" xfId="602" applyNumberFormat="1" applyFont="1"/>
    <xf numFmtId="173" fontId="6" fillId="0" borderId="0" xfId="602" applyNumberFormat="1" applyFont="1"/>
    <xf numFmtId="173" fontId="6" fillId="0" borderId="0" xfId="602" applyNumberFormat="1" applyFont="1"/>
    <xf numFmtId="173" fontId="4" fillId="0" borderId="0" xfId="606" applyNumberFormat="1" applyFont="1"/>
    <xf numFmtId="173" fontId="4" fillId="0" borderId="0" xfId="606" applyNumberFormat="1" applyFont="1"/>
    <xf numFmtId="173" fontId="4" fillId="0" borderId="0" xfId="606" applyNumberFormat="1" applyFont="1"/>
    <xf numFmtId="0" fontId="3" fillId="0" borderId="0" xfId="607"/>
    <xf numFmtId="0" fontId="25" fillId="0" borderId="0" xfId="33"/>
    <xf numFmtId="0" fontId="25" fillId="0" borderId="0" xfId="34"/>
    <xf numFmtId="0" fontId="25" fillId="0" borderId="0" xfId="33"/>
    <xf numFmtId="0" fontId="25" fillId="0" borderId="0" xfId="33"/>
    <xf numFmtId="0" fontId="20" fillId="0" borderId="0" xfId="33" applyFont="1" applyFill="1" applyBorder="1" applyAlignment="1">
      <alignment horizontal="left"/>
    </xf>
    <xf numFmtId="0" fontId="25" fillId="0" borderId="0" xfId="33" applyFill="1"/>
    <xf numFmtId="0" fontId="25" fillId="0" borderId="3" xfId="34" applyBorder="1"/>
    <xf numFmtId="0" fontId="20" fillId="0" borderId="14" xfId="376" applyFont="1" applyBorder="1" applyAlignment="1">
      <alignment horizontal="right"/>
    </xf>
    <xf numFmtId="173" fontId="25" fillId="0" borderId="0" xfId="1059" applyNumberFormat="1" applyFont="1"/>
    <xf numFmtId="1" fontId="18" fillId="0" borderId="0" xfId="0" applyNumberFormat="1" applyFont="1" applyFill="1" applyBorder="1" applyAlignment="1">
      <alignment horizontal="right"/>
    </xf>
    <xf numFmtId="167" fontId="34" fillId="0" borderId="11" xfId="2" quotePrefix="1" applyNumberFormat="1" applyFont="1" applyFill="1" applyBorder="1" applyAlignment="1">
      <alignment horizontal="right"/>
    </xf>
    <xf numFmtId="173" fontId="25" fillId="0" borderId="3" xfId="1059" applyNumberFormat="1" applyFont="1" applyBorder="1"/>
    <xf numFmtId="9" fontId="34" fillId="0" borderId="15" xfId="240" quotePrefix="1" applyFont="1" applyFill="1" applyBorder="1" applyAlignment="1">
      <alignment horizontal="right"/>
    </xf>
    <xf numFmtId="0" fontId="25" fillId="0" borderId="15" xfId="33" applyFont="1" applyBorder="1"/>
    <xf numFmtId="0" fontId="25" fillId="0" borderId="3" xfId="33" applyFill="1" applyBorder="1"/>
    <xf numFmtId="0" fontId="25" fillId="0" borderId="0" xfId="33"/>
    <xf numFmtId="167" fontId="25" fillId="0" borderId="0" xfId="1" applyNumberFormat="1" applyFont="1"/>
    <xf numFmtId="167" fontId="34" fillId="0" borderId="0" xfId="1" applyNumberFormat="1" applyFont="1"/>
    <xf numFmtId="0" fontId="74" fillId="0" borderId="0" xfId="84" applyFont="1" applyBorder="1"/>
    <xf numFmtId="173" fontId="0" fillId="0" borderId="0" xfId="0" applyNumberFormat="1" applyFill="1"/>
    <xf numFmtId="0" fontId="0" fillId="0" borderId="0" xfId="0" applyFill="1"/>
    <xf numFmtId="173" fontId="0" fillId="0" borderId="0" xfId="1" applyNumberFormat="1" applyFont="1" applyFill="1"/>
    <xf numFmtId="173" fontId="0" fillId="0" borderId="2" xfId="0" applyNumberFormat="1" applyFill="1" applyBorder="1"/>
    <xf numFmtId="173" fontId="0" fillId="0" borderId="5" xfId="0" applyNumberFormat="1" applyFill="1" applyBorder="1"/>
    <xf numFmtId="1" fontId="18" fillId="0" borderId="1" xfId="94" applyNumberFormat="1" applyFont="1" applyFill="1" applyBorder="1" applyAlignment="1">
      <alignment horizontal="right"/>
    </xf>
    <xf numFmtId="1" fontId="18" fillId="0" borderId="1" xfId="103" applyNumberFormat="1" applyFont="1" applyFill="1" applyBorder="1" applyAlignment="1">
      <alignment horizontal="right"/>
    </xf>
    <xf numFmtId="3" fontId="16" fillId="0" borderId="2" xfId="83" applyNumberFormat="1" applyFont="1" applyBorder="1"/>
    <xf numFmtId="3" fontId="16" fillId="0" borderId="0" xfId="83" applyNumberFormat="1" applyFont="1" applyBorder="1"/>
    <xf numFmtId="3" fontId="16" fillId="0" borderId="3" xfId="83" applyNumberFormat="1" applyFont="1" applyBorder="1"/>
    <xf numFmtId="3" fontId="16" fillId="0" borderId="4" xfId="83" applyNumberFormat="1" applyFont="1" applyBorder="1"/>
    <xf numFmtId="172" fontId="23" fillId="0" borderId="7" xfId="34" applyNumberFormat="1" applyFont="1" applyBorder="1"/>
    <xf numFmtId="0" fontId="34" fillId="0" borderId="0" xfId="240" quotePrefix="1" applyNumberFormat="1" applyFont="1" applyFill="1" applyAlignment="1">
      <alignment horizontal="right"/>
    </xf>
    <xf numFmtId="170" fontId="34" fillId="0" borderId="0" xfId="240" quotePrefix="1" applyNumberFormat="1" applyFont="1" applyFill="1" applyAlignment="1">
      <alignment horizontal="right"/>
    </xf>
    <xf numFmtId="170" fontId="34" fillId="0" borderId="14" xfId="2" quotePrefix="1" applyNumberFormat="1" applyFont="1" applyFill="1" applyBorder="1" applyAlignment="1">
      <alignment horizontal="right"/>
    </xf>
    <xf numFmtId="166" fontId="34" fillId="0" borderId="0" xfId="1" quotePrefix="1" applyFont="1" applyFill="1" applyAlignment="1">
      <alignment horizontal="right"/>
    </xf>
    <xf numFmtId="0" fontId="34" fillId="0" borderId="0" xfId="2" quotePrefix="1" applyNumberFormat="1" applyFont="1" applyFill="1" applyAlignment="1">
      <alignment horizontal="right"/>
    </xf>
    <xf numFmtId="0" fontId="0" fillId="0" borderId="3" xfId="0" applyFill="1" applyBorder="1"/>
    <xf numFmtId="3" fontId="2" fillId="0" borderId="0" xfId="1082" applyNumberFormat="1" applyBorder="1"/>
    <xf numFmtId="0" fontId="16" fillId="0" borderId="0" xfId="1108" applyBorder="1"/>
    <xf numFmtId="0" fontId="2" fillId="0" borderId="0" xfId="1082" applyFill="1" applyBorder="1"/>
    <xf numFmtId="0" fontId="2" fillId="0" borderId="0" xfId="1082" applyBorder="1"/>
    <xf numFmtId="1" fontId="18" fillId="0" borderId="0" xfId="1082" applyNumberFormat="1" applyFont="1" applyBorder="1" applyAlignment="1">
      <alignment horizontal="right"/>
    </xf>
    <xf numFmtId="1" fontId="18" fillId="0" borderId="0" xfId="1082" applyNumberFormat="1" applyFont="1" applyFill="1" applyBorder="1" applyAlignment="1">
      <alignment horizontal="right"/>
    </xf>
    <xf numFmtId="1" fontId="18" fillId="0" borderId="0" xfId="1108" applyNumberFormat="1" applyFont="1" applyBorder="1" applyAlignment="1">
      <alignment horizontal="right"/>
    </xf>
    <xf numFmtId="1" fontId="18" fillId="0" borderId="0" xfId="1108" applyNumberFormat="1" applyFont="1" applyFill="1" applyBorder="1" applyAlignment="1">
      <alignment horizontal="right"/>
    </xf>
    <xf numFmtId="0" fontId="2" fillId="0" borderId="0" xfId="1082" applyBorder="1" applyAlignment="1">
      <alignment vertical="center"/>
    </xf>
    <xf numFmtId="3" fontId="2" fillId="0" borderId="0" xfId="1082" applyNumberFormat="1" applyBorder="1" applyAlignment="1">
      <alignment vertical="center"/>
    </xf>
    <xf numFmtId="3" fontId="16" fillId="0" borderId="0" xfId="1082" applyNumberFormat="1" applyFont="1" applyBorder="1"/>
    <xf numFmtId="167" fontId="16" fillId="0" borderId="0" xfId="1089" applyNumberFormat="1" applyFont="1" applyBorder="1"/>
    <xf numFmtId="167" fontId="16" fillId="0" borderId="0" xfId="609" applyNumberFormat="1" applyFont="1" applyBorder="1"/>
    <xf numFmtId="173" fontId="37" fillId="0" borderId="0" xfId="602" applyNumberFormat="1" applyFont="1" applyBorder="1"/>
    <xf numFmtId="3" fontId="16" fillId="0" borderId="0" xfId="1108" applyNumberFormat="1" applyBorder="1"/>
    <xf numFmtId="0" fontId="16" fillId="0" borderId="0" xfId="1108" applyFont="1" applyBorder="1"/>
    <xf numFmtId="167" fontId="37" fillId="0" borderId="0" xfId="609" applyNumberFormat="1" applyFont="1" applyBorder="1"/>
    <xf numFmtId="173" fontId="0" fillId="0" borderId="0" xfId="1" applyNumberFormat="1" applyFont="1" applyBorder="1"/>
    <xf numFmtId="173" fontId="37" fillId="0" borderId="0" xfId="243" applyNumberFormat="1" applyFont="1" applyBorder="1"/>
    <xf numFmtId="0" fontId="18" fillId="0" borderId="0" xfId="1082" applyFont="1" applyBorder="1"/>
    <xf numFmtId="3" fontId="18" fillId="0" borderId="0" xfId="1082" applyNumberFormat="1" applyFont="1" applyBorder="1"/>
    <xf numFmtId="167" fontId="18" fillId="0" borderId="0" xfId="1089" applyNumberFormat="1" applyFont="1" applyBorder="1"/>
    <xf numFmtId="167" fontId="18" fillId="0" borderId="0" xfId="609" applyNumberFormat="1" applyFont="1" applyBorder="1"/>
    <xf numFmtId="173" fontId="18" fillId="0" borderId="0" xfId="1108" applyNumberFormat="1" applyFont="1" applyBorder="1"/>
    <xf numFmtId="173" fontId="38" fillId="0" borderId="0" xfId="602" applyNumberFormat="1" applyFont="1" applyBorder="1"/>
    <xf numFmtId="173" fontId="36" fillId="0" borderId="0" xfId="1" applyNumberFormat="1" applyFont="1" applyBorder="1"/>
    <xf numFmtId="167" fontId="16" fillId="0" borderId="0" xfId="1108" applyNumberFormat="1" applyBorder="1"/>
    <xf numFmtId="173" fontId="16" fillId="0" borderId="0" xfId="1108" applyNumberFormat="1" applyBorder="1"/>
    <xf numFmtId="167" fontId="2" fillId="0" borderId="0" xfId="1082" applyNumberFormat="1" applyBorder="1"/>
    <xf numFmtId="167" fontId="0" fillId="0" borderId="0" xfId="0" applyNumberFormat="1" applyBorder="1"/>
    <xf numFmtId="177" fontId="0" fillId="0" borderId="0" xfId="0" applyNumberFormat="1" applyBorder="1"/>
    <xf numFmtId="3" fontId="37" fillId="0" borderId="0" xfId="1" applyNumberFormat="1" applyFont="1" applyAlignment="1">
      <alignment horizontal="right"/>
    </xf>
    <xf numFmtId="1" fontId="0" fillId="0" borderId="17" xfId="0" applyNumberFormat="1" applyBorder="1"/>
    <xf numFmtId="3" fontId="0" fillId="0" borderId="0" xfId="1" applyNumberFormat="1" applyFont="1" applyFill="1"/>
    <xf numFmtId="3" fontId="16" fillId="0" borderId="0" xfId="83" applyNumberFormat="1" applyFont="1" applyFill="1" applyBorder="1"/>
    <xf numFmtId="3" fontId="0" fillId="0" borderId="3" xfId="1" applyNumberFormat="1" applyFont="1" applyFill="1" applyBorder="1"/>
    <xf numFmtId="167" fontId="34" fillId="0" borderId="0" xfId="587" quotePrefix="1" applyNumberFormat="1" applyFont="1" applyFill="1" applyAlignment="1">
      <alignment horizontal="right"/>
    </xf>
    <xf numFmtId="167" fontId="25" fillId="0" borderId="0" xfId="587" applyNumberFormat="1" applyFont="1"/>
    <xf numFmtId="168" fontId="34" fillId="0" borderId="0" xfId="1" quotePrefix="1" applyNumberFormat="1" applyFont="1" applyFill="1" applyAlignment="1">
      <alignment horizontal="right"/>
    </xf>
    <xf numFmtId="1" fontId="0" fillId="0" borderId="0" xfId="0" applyNumberFormat="1" applyFill="1"/>
    <xf numFmtId="3" fontId="37" fillId="0" borderId="9" xfId="75" applyNumberFormat="1" applyFont="1" applyFill="1" applyBorder="1"/>
    <xf numFmtId="3" fontId="37" fillId="0" borderId="1" xfId="75" applyNumberFormat="1" applyFont="1" applyFill="1" applyBorder="1"/>
    <xf numFmtId="3" fontId="37" fillId="0" borderId="27" xfId="75" applyNumberFormat="1" applyFont="1" applyFill="1" applyBorder="1"/>
    <xf numFmtId="168" fontId="25" fillId="0" borderId="0" xfId="2" quotePrefix="1" applyNumberFormat="1" applyFont="1" applyFill="1" applyAlignment="1">
      <alignment horizontal="right"/>
    </xf>
    <xf numFmtId="168" fontId="25" fillId="0" borderId="15" xfId="34" applyNumberFormat="1" applyFont="1" applyBorder="1"/>
    <xf numFmtId="3" fontId="25" fillId="0" borderId="15" xfId="34" applyNumberFormat="1" applyFont="1" applyBorder="1" applyAlignment="1">
      <alignment horizontal="right"/>
    </xf>
    <xf numFmtId="3" fontId="25" fillId="0" borderId="0" xfId="34" applyNumberFormat="1" applyFont="1" applyAlignment="1">
      <alignment horizontal="right"/>
    </xf>
    <xf numFmtId="167" fontId="25" fillId="0" borderId="0" xfId="1" quotePrefix="1" applyNumberFormat="1" applyFont="1" applyFill="1" applyAlignment="1">
      <alignment horizontal="right"/>
    </xf>
    <xf numFmtId="0" fontId="18" fillId="0" borderId="8" xfId="0" applyFont="1" applyBorder="1" applyAlignment="1">
      <alignment horizontal="center" vertical="center"/>
    </xf>
    <xf numFmtId="0" fontId="0" fillId="0" borderId="6" xfId="0" applyBorder="1" applyAlignment="1">
      <alignment horizontal="center" vertical="center"/>
    </xf>
    <xf numFmtId="0" fontId="0" fillId="0" borderId="28" xfId="0" applyBorder="1" applyAlignment="1">
      <alignment horizontal="center" vertical="center"/>
    </xf>
    <xf numFmtId="0" fontId="18" fillId="0" borderId="30" xfId="0" applyFont="1" applyBorder="1" applyAlignment="1">
      <alignment horizontal="center" vertical="center"/>
    </xf>
    <xf numFmtId="0" fontId="18" fillId="0" borderId="36" xfId="0" applyFont="1" applyFill="1" applyBorder="1" applyAlignment="1">
      <alignment horizontal="center" vertical="center"/>
    </xf>
    <xf numFmtId="0" fontId="0" fillId="0" borderId="0" xfId="0" applyFill="1" applyBorder="1" applyAlignment="1">
      <alignment horizontal="center" vertical="center"/>
    </xf>
    <xf numFmtId="0" fontId="0" fillId="0" borderId="4" xfId="0" applyFill="1" applyBorder="1" applyAlignment="1">
      <alignment horizontal="center" vertical="center"/>
    </xf>
    <xf numFmtId="0" fontId="18" fillId="0" borderId="6" xfId="0" applyFont="1" applyBorder="1" applyAlignment="1">
      <alignment horizontal="center" vertical="center"/>
    </xf>
    <xf numFmtId="0" fontId="18" fillId="0" borderId="28" xfId="0" applyFont="1" applyBorder="1" applyAlignment="1">
      <alignment horizontal="center" vertical="center"/>
    </xf>
    <xf numFmtId="0" fontId="18" fillId="0" borderId="32" xfId="0" applyFont="1" applyBorder="1" applyAlignment="1">
      <alignment horizontal="center" vertical="center"/>
    </xf>
    <xf numFmtId="0" fontId="0" fillId="0" borderId="33" xfId="0" applyBorder="1" applyAlignment="1">
      <alignment horizontal="center" vertical="center"/>
    </xf>
    <xf numFmtId="0" fontId="0" fillId="0" borderId="34" xfId="0" applyBorder="1" applyAlignment="1">
      <alignment horizontal="center" vertical="center"/>
    </xf>
    <xf numFmtId="0" fontId="18" fillId="0" borderId="0" xfId="0" applyFont="1" applyFill="1" applyBorder="1" applyAlignment="1">
      <alignment horizontal="center" wrapText="1"/>
    </xf>
    <xf numFmtId="170" fontId="25" fillId="0" borderId="0" xfId="34" applyNumberFormat="1"/>
    <xf numFmtId="168" fontId="34" fillId="0" borderId="0" xfId="240" quotePrefix="1" applyNumberFormat="1" applyFont="1" applyFill="1" applyAlignment="1">
      <alignment horizontal="right"/>
    </xf>
  </cellXfs>
  <cellStyles count="1110">
    <cellStyle name="1000-sep (2 dec) 10" xfId="249" xr:uid="{00000000-0005-0000-0000-000000000000}"/>
    <cellStyle name="1000-sep (2 dec) 10 2" xfId="728" xr:uid="{00000000-0005-0000-0000-000001000000}"/>
    <cellStyle name="1000-sep (2 dec) 11" xfId="264" xr:uid="{00000000-0005-0000-0000-000002000000}"/>
    <cellStyle name="1000-sep (2 dec) 12" xfId="475" xr:uid="{00000000-0005-0000-0000-000003000000}"/>
    <cellStyle name="1000-sep (2 dec) 12 2" xfId="947" xr:uid="{00000000-0005-0000-0000-000004000000}"/>
    <cellStyle name="1000-sep (2 dec) 13" xfId="587" xr:uid="{00000000-0005-0000-0000-000005000000}"/>
    <cellStyle name="1000-sep (2 dec) 13 2" xfId="1059" xr:uid="{00000000-0005-0000-0000-000006000000}"/>
    <cellStyle name="1000-sep (2 dec) 14" xfId="602" xr:uid="{00000000-0005-0000-0000-000007000000}"/>
    <cellStyle name="1000-sep (2 dec) 14 2" xfId="1074" xr:uid="{00000000-0005-0000-0000-000008000000}"/>
    <cellStyle name="1000-sep (2 dec) 15" xfId="604" xr:uid="{00000000-0005-0000-0000-000009000000}"/>
    <cellStyle name="1000-sep (2 dec) 15 2" xfId="1076" xr:uid="{00000000-0005-0000-0000-00000A000000}"/>
    <cellStyle name="1000-sep (2 dec) 16" xfId="606" xr:uid="{00000000-0005-0000-0000-00000B000000}"/>
    <cellStyle name="1000-sep (2 dec) 16 2" xfId="1078" xr:uid="{00000000-0005-0000-0000-00000C000000}"/>
    <cellStyle name="1000-sep (2 dec) 17" xfId="1084" xr:uid="{00000000-0005-0000-0000-00000D000000}"/>
    <cellStyle name="1000-sep (2 dec) 2" xfId="2" xr:uid="{00000000-0005-0000-0000-00000E000000}"/>
    <cellStyle name="1000-sep (2 dec) 3" xfId="77" xr:uid="{00000000-0005-0000-0000-00000F000000}"/>
    <cellStyle name="1000-sep (2 dec) 4" xfId="3" xr:uid="{00000000-0005-0000-0000-000010000000}"/>
    <cellStyle name="1000-sep (2 dec) 4 2" xfId="4" xr:uid="{00000000-0005-0000-0000-000011000000}"/>
    <cellStyle name="1000-sep (2 dec) 4 2 2" xfId="5" xr:uid="{00000000-0005-0000-0000-000012000000}"/>
    <cellStyle name="1000-sep (2 dec) 4 2 2 2" xfId="80" xr:uid="{00000000-0005-0000-0000-000013000000}"/>
    <cellStyle name="1000-sep (2 dec) 4 2 3" xfId="79" xr:uid="{00000000-0005-0000-0000-000014000000}"/>
    <cellStyle name="1000-sep (2 dec) 4 3" xfId="78" xr:uid="{00000000-0005-0000-0000-000015000000}"/>
    <cellStyle name="1000-sep (2 dec) 5" xfId="106" xr:uid="{00000000-0005-0000-0000-000016000000}"/>
    <cellStyle name="1000-sep (2 dec) 5 2" xfId="110" xr:uid="{00000000-0005-0000-0000-000017000000}"/>
    <cellStyle name="1000-sep (2 dec) 5 2 2" xfId="209" xr:uid="{00000000-0005-0000-0000-000018000000}"/>
    <cellStyle name="1000-sep (2 dec) 5 2 2 2" xfId="332" xr:uid="{00000000-0005-0000-0000-000019000000}"/>
    <cellStyle name="1000-sep (2 dec) 5 2 2 2 2" xfId="809" xr:uid="{00000000-0005-0000-0000-00001A000000}"/>
    <cellStyle name="1000-sep (2 dec) 5 2 2 3" xfId="380" xr:uid="{00000000-0005-0000-0000-00001B000000}"/>
    <cellStyle name="1000-sep (2 dec) 5 2 2 3 2" xfId="852" xr:uid="{00000000-0005-0000-0000-00001C000000}"/>
    <cellStyle name="1000-sep (2 dec) 5 2 2 4" xfId="492" xr:uid="{00000000-0005-0000-0000-00001D000000}"/>
    <cellStyle name="1000-sep (2 dec) 5 2 2 4 2" xfId="964" xr:uid="{00000000-0005-0000-0000-00001E000000}"/>
    <cellStyle name="1000-sep (2 dec) 5 2 2 5" xfId="689" xr:uid="{00000000-0005-0000-0000-00001F000000}"/>
    <cellStyle name="1000-sep (2 dec) 5 2 3" xfId="277" xr:uid="{00000000-0005-0000-0000-000020000000}"/>
    <cellStyle name="1000-sep (2 dec) 5 2 3 2" xfId="754" xr:uid="{00000000-0005-0000-0000-000021000000}"/>
    <cellStyle name="1000-sep (2 dec) 5 2 4" xfId="379" xr:uid="{00000000-0005-0000-0000-000022000000}"/>
    <cellStyle name="1000-sep (2 dec) 5 2 4 2" xfId="851" xr:uid="{00000000-0005-0000-0000-000023000000}"/>
    <cellStyle name="1000-sep (2 dec) 5 2 5" xfId="491" xr:uid="{00000000-0005-0000-0000-000024000000}"/>
    <cellStyle name="1000-sep (2 dec) 5 2 5 2" xfId="963" xr:uid="{00000000-0005-0000-0000-000025000000}"/>
    <cellStyle name="1000-sep (2 dec) 5 2 6" xfId="634" xr:uid="{00000000-0005-0000-0000-000026000000}"/>
    <cellStyle name="1000-sep (2 dec) 5 3" xfId="109" xr:uid="{00000000-0005-0000-0000-000027000000}"/>
    <cellStyle name="1000-sep (2 dec) 5 3 2" xfId="208" xr:uid="{00000000-0005-0000-0000-000028000000}"/>
    <cellStyle name="1000-sep (2 dec) 5 3 2 2" xfId="331" xr:uid="{00000000-0005-0000-0000-000029000000}"/>
    <cellStyle name="1000-sep (2 dec) 5 3 2 2 2" xfId="808" xr:uid="{00000000-0005-0000-0000-00002A000000}"/>
    <cellStyle name="1000-sep (2 dec) 5 3 2 3" xfId="382" xr:uid="{00000000-0005-0000-0000-00002B000000}"/>
    <cellStyle name="1000-sep (2 dec) 5 3 2 3 2" xfId="854" xr:uid="{00000000-0005-0000-0000-00002C000000}"/>
    <cellStyle name="1000-sep (2 dec) 5 3 2 4" xfId="494" xr:uid="{00000000-0005-0000-0000-00002D000000}"/>
    <cellStyle name="1000-sep (2 dec) 5 3 2 4 2" xfId="966" xr:uid="{00000000-0005-0000-0000-00002E000000}"/>
    <cellStyle name="1000-sep (2 dec) 5 3 2 5" xfId="688" xr:uid="{00000000-0005-0000-0000-00002F000000}"/>
    <cellStyle name="1000-sep (2 dec) 5 3 3" xfId="276" xr:uid="{00000000-0005-0000-0000-000030000000}"/>
    <cellStyle name="1000-sep (2 dec) 5 3 3 2" xfId="753" xr:uid="{00000000-0005-0000-0000-000031000000}"/>
    <cellStyle name="1000-sep (2 dec) 5 3 4" xfId="381" xr:uid="{00000000-0005-0000-0000-000032000000}"/>
    <cellStyle name="1000-sep (2 dec) 5 3 4 2" xfId="853" xr:uid="{00000000-0005-0000-0000-000033000000}"/>
    <cellStyle name="1000-sep (2 dec) 5 3 5" xfId="493" xr:uid="{00000000-0005-0000-0000-000034000000}"/>
    <cellStyle name="1000-sep (2 dec) 5 3 5 2" xfId="965" xr:uid="{00000000-0005-0000-0000-000035000000}"/>
    <cellStyle name="1000-sep (2 dec) 5 3 6" xfId="633" xr:uid="{00000000-0005-0000-0000-000036000000}"/>
    <cellStyle name="1000-sep (2 dec) 5 4" xfId="205" xr:uid="{00000000-0005-0000-0000-000037000000}"/>
    <cellStyle name="1000-sep (2 dec) 5 4 2" xfId="328" xr:uid="{00000000-0005-0000-0000-000038000000}"/>
    <cellStyle name="1000-sep (2 dec) 5 4 2 2" xfId="805" xr:uid="{00000000-0005-0000-0000-000039000000}"/>
    <cellStyle name="1000-sep (2 dec) 5 4 3" xfId="383" xr:uid="{00000000-0005-0000-0000-00003A000000}"/>
    <cellStyle name="1000-sep (2 dec) 5 4 3 2" xfId="855" xr:uid="{00000000-0005-0000-0000-00003B000000}"/>
    <cellStyle name="1000-sep (2 dec) 5 4 4" xfId="495" xr:uid="{00000000-0005-0000-0000-00003C000000}"/>
    <cellStyle name="1000-sep (2 dec) 5 4 4 2" xfId="967" xr:uid="{00000000-0005-0000-0000-00003D000000}"/>
    <cellStyle name="1000-sep (2 dec) 5 4 5" xfId="685" xr:uid="{00000000-0005-0000-0000-00003E000000}"/>
    <cellStyle name="1000-sep (2 dec) 5 5" xfId="273" xr:uid="{00000000-0005-0000-0000-00003F000000}"/>
    <cellStyle name="1000-sep (2 dec) 5 5 2" xfId="750" xr:uid="{00000000-0005-0000-0000-000040000000}"/>
    <cellStyle name="1000-sep (2 dec) 5 6" xfId="378" xr:uid="{00000000-0005-0000-0000-000041000000}"/>
    <cellStyle name="1000-sep (2 dec) 5 6 2" xfId="850" xr:uid="{00000000-0005-0000-0000-000042000000}"/>
    <cellStyle name="1000-sep (2 dec) 5 7" xfId="490" xr:uid="{00000000-0005-0000-0000-000043000000}"/>
    <cellStyle name="1000-sep (2 dec) 5 7 2" xfId="962" xr:uid="{00000000-0005-0000-0000-000044000000}"/>
    <cellStyle name="1000-sep (2 dec) 5 8" xfId="630" xr:uid="{00000000-0005-0000-0000-000045000000}"/>
    <cellStyle name="1000-sep (2 dec) 6" xfId="196" xr:uid="{00000000-0005-0000-0000-000046000000}"/>
    <cellStyle name="1000-sep (2 dec) 7" xfId="6" xr:uid="{00000000-0005-0000-0000-000047000000}"/>
    <cellStyle name="1000-sep (2 dec) 7 2" xfId="7" xr:uid="{00000000-0005-0000-0000-000048000000}"/>
    <cellStyle name="1000-sep (2 dec) 7 2 2" xfId="8" xr:uid="{00000000-0005-0000-0000-000049000000}"/>
    <cellStyle name="1000-sep (2 dec) 7 2 2 2" xfId="83" xr:uid="{00000000-0005-0000-0000-00004A000000}"/>
    <cellStyle name="1000-sep (2 dec) 7 2 3" xfId="82" xr:uid="{00000000-0005-0000-0000-00004B000000}"/>
    <cellStyle name="1000-sep (2 dec) 7 3" xfId="81" xr:uid="{00000000-0005-0000-0000-00004C000000}"/>
    <cellStyle name="1000-sep (2 dec) 8" xfId="243" xr:uid="{00000000-0005-0000-0000-00004D000000}"/>
    <cellStyle name="1000-sep (2 dec) 8 2" xfId="365" xr:uid="{00000000-0005-0000-0000-00004E000000}"/>
    <cellStyle name="1000-sep (2 dec) 8 2 2" xfId="842" xr:uid="{00000000-0005-0000-0000-00004F000000}"/>
    <cellStyle name="1000-sep (2 dec) 8 3" xfId="722" xr:uid="{00000000-0005-0000-0000-000050000000}"/>
    <cellStyle name="1000-sep (2 dec) 9" xfId="246" xr:uid="{00000000-0005-0000-0000-000051000000}"/>
    <cellStyle name="1000-sep (2 dec) 9 2" xfId="368" xr:uid="{00000000-0005-0000-0000-000052000000}"/>
    <cellStyle name="1000-sep (2 dec) 9 2 2" xfId="845" xr:uid="{00000000-0005-0000-0000-000053000000}"/>
    <cellStyle name="1000-sep (2 dec) 9 3" xfId="725" xr:uid="{00000000-0005-0000-0000-000054000000}"/>
    <cellStyle name="20 % - Farve1" xfId="52" builtinId="30" customBuiltin="1"/>
    <cellStyle name="20 % - Farve2" xfId="56" builtinId="34" customBuiltin="1"/>
    <cellStyle name="20 % - Farve3" xfId="60" builtinId="38" customBuiltin="1"/>
    <cellStyle name="20 % - Farve4" xfId="64" builtinId="42" customBuiltin="1"/>
    <cellStyle name="20 % - Farve5" xfId="68" builtinId="46" customBuiltin="1"/>
    <cellStyle name="20 % - Farve6" xfId="72" builtinId="50" customBuiltin="1"/>
    <cellStyle name="20 % - Markeringsfarve1 2" xfId="111" xr:uid="{00000000-0005-0000-0000-000056000000}"/>
    <cellStyle name="20 % - Markeringsfarve1 3" xfId="112" xr:uid="{00000000-0005-0000-0000-000057000000}"/>
    <cellStyle name="20 % - Markeringsfarve1 3 2" xfId="210" xr:uid="{00000000-0005-0000-0000-000058000000}"/>
    <cellStyle name="20 % - Markeringsfarve1 3 2 2" xfId="333" xr:uid="{00000000-0005-0000-0000-000059000000}"/>
    <cellStyle name="20 % - Markeringsfarve1 3 2 2 2" xfId="810" xr:uid="{00000000-0005-0000-0000-00005A000000}"/>
    <cellStyle name="20 % - Markeringsfarve1 3 2 3" xfId="385" xr:uid="{00000000-0005-0000-0000-00005B000000}"/>
    <cellStyle name="20 % - Markeringsfarve1 3 2 3 2" xfId="857" xr:uid="{00000000-0005-0000-0000-00005C000000}"/>
    <cellStyle name="20 % - Markeringsfarve1 3 2 4" xfId="497" xr:uid="{00000000-0005-0000-0000-00005D000000}"/>
    <cellStyle name="20 % - Markeringsfarve1 3 2 4 2" xfId="969" xr:uid="{00000000-0005-0000-0000-00005E000000}"/>
    <cellStyle name="20 % - Markeringsfarve1 3 2 5" xfId="690" xr:uid="{00000000-0005-0000-0000-00005F000000}"/>
    <cellStyle name="20 % - Markeringsfarve1 3 3" xfId="278" xr:uid="{00000000-0005-0000-0000-000060000000}"/>
    <cellStyle name="20 % - Markeringsfarve1 3 3 2" xfId="755" xr:uid="{00000000-0005-0000-0000-000061000000}"/>
    <cellStyle name="20 % - Markeringsfarve1 3 4" xfId="384" xr:uid="{00000000-0005-0000-0000-000062000000}"/>
    <cellStyle name="20 % - Markeringsfarve1 3 4 2" xfId="856" xr:uid="{00000000-0005-0000-0000-000063000000}"/>
    <cellStyle name="20 % - Markeringsfarve1 3 5" xfId="496" xr:uid="{00000000-0005-0000-0000-000064000000}"/>
    <cellStyle name="20 % - Markeringsfarve1 3 5 2" xfId="968" xr:uid="{00000000-0005-0000-0000-000065000000}"/>
    <cellStyle name="20 % - Markeringsfarve1 3 6" xfId="635" xr:uid="{00000000-0005-0000-0000-000066000000}"/>
    <cellStyle name="20 % - Markeringsfarve1 4" xfId="183" xr:uid="{00000000-0005-0000-0000-000067000000}"/>
    <cellStyle name="20 % - Markeringsfarve1 4 2" xfId="309" xr:uid="{00000000-0005-0000-0000-000068000000}"/>
    <cellStyle name="20 % - Markeringsfarve1 4 2 2" xfId="786" xr:uid="{00000000-0005-0000-0000-000069000000}"/>
    <cellStyle name="20 % - Markeringsfarve1 4 3" xfId="386" xr:uid="{00000000-0005-0000-0000-00006A000000}"/>
    <cellStyle name="20 % - Markeringsfarve1 4 3 2" xfId="858" xr:uid="{00000000-0005-0000-0000-00006B000000}"/>
    <cellStyle name="20 % - Markeringsfarve1 4 4" xfId="498" xr:uid="{00000000-0005-0000-0000-00006C000000}"/>
    <cellStyle name="20 % - Markeringsfarve1 4 4 2" xfId="970" xr:uid="{00000000-0005-0000-0000-00006D000000}"/>
    <cellStyle name="20 % - Markeringsfarve1 4 5" xfId="666" xr:uid="{00000000-0005-0000-0000-00006E000000}"/>
    <cellStyle name="20 % - Markeringsfarve1 5" xfId="251" xr:uid="{00000000-0005-0000-0000-00006F000000}"/>
    <cellStyle name="20 % - Markeringsfarve1 5 2" xfId="730" xr:uid="{00000000-0005-0000-0000-000070000000}"/>
    <cellStyle name="20 % - Markeringsfarve1 6" xfId="476" xr:uid="{00000000-0005-0000-0000-000071000000}"/>
    <cellStyle name="20 % - Markeringsfarve1 6 2" xfId="948" xr:uid="{00000000-0005-0000-0000-000072000000}"/>
    <cellStyle name="20 % - Markeringsfarve1 7" xfId="588" xr:uid="{00000000-0005-0000-0000-000073000000}"/>
    <cellStyle name="20 % - Markeringsfarve1 7 2" xfId="1060" xr:uid="{00000000-0005-0000-0000-000074000000}"/>
    <cellStyle name="20 % - Markeringsfarve2 2" xfId="113" xr:uid="{00000000-0005-0000-0000-000076000000}"/>
    <cellStyle name="20 % - Markeringsfarve2 3" xfId="114" xr:uid="{00000000-0005-0000-0000-000077000000}"/>
    <cellStyle name="20 % - Markeringsfarve2 3 2" xfId="211" xr:uid="{00000000-0005-0000-0000-000078000000}"/>
    <cellStyle name="20 % - Markeringsfarve2 3 2 2" xfId="334" xr:uid="{00000000-0005-0000-0000-000079000000}"/>
    <cellStyle name="20 % - Markeringsfarve2 3 2 2 2" xfId="811" xr:uid="{00000000-0005-0000-0000-00007A000000}"/>
    <cellStyle name="20 % - Markeringsfarve2 3 2 3" xfId="388" xr:uid="{00000000-0005-0000-0000-00007B000000}"/>
    <cellStyle name="20 % - Markeringsfarve2 3 2 3 2" xfId="860" xr:uid="{00000000-0005-0000-0000-00007C000000}"/>
    <cellStyle name="20 % - Markeringsfarve2 3 2 4" xfId="500" xr:uid="{00000000-0005-0000-0000-00007D000000}"/>
    <cellStyle name="20 % - Markeringsfarve2 3 2 4 2" xfId="972" xr:uid="{00000000-0005-0000-0000-00007E000000}"/>
    <cellStyle name="20 % - Markeringsfarve2 3 2 5" xfId="691" xr:uid="{00000000-0005-0000-0000-00007F000000}"/>
    <cellStyle name="20 % - Markeringsfarve2 3 3" xfId="279" xr:uid="{00000000-0005-0000-0000-000080000000}"/>
    <cellStyle name="20 % - Markeringsfarve2 3 3 2" xfId="756" xr:uid="{00000000-0005-0000-0000-000081000000}"/>
    <cellStyle name="20 % - Markeringsfarve2 3 4" xfId="387" xr:uid="{00000000-0005-0000-0000-000082000000}"/>
    <cellStyle name="20 % - Markeringsfarve2 3 4 2" xfId="859" xr:uid="{00000000-0005-0000-0000-000083000000}"/>
    <cellStyle name="20 % - Markeringsfarve2 3 5" xfId="499" xr:uid="{00000000-0005-0000-0000-000084000000}"/>
    <cellStyle name="20 % - Markeringsfarve2 3 5 2" xfId="971" xr:uid="{00000000-0005-0000-0000-000085000000}"/>
    <cellStyle name="20 % - Markeringsfarve2 3 6" xfId="636" xr:uid="{00000000-0005-0000-0000-000086000000}"/>
    <cellStyle name="20 % - Markeringsfarve2 4" xfId="185" xr:uid="{00000000-0005-0000-0000-000087000000}"/>
    <cellStyle name="20 % - Markeringsfarve2 4 2" xfId="311" xr:uid="{00000000-0005-0000-0000-000088000000}"/>
    <cellStyle name="20 % - Markeringsfarve2 4 2 2" xfId="788" xr:uid="{00000000-0005-0000-0000-000089000000}"/>
    <cellStyle name="20 % - Markeringsfarve2 4 3" xfId="389" xr:uid="{00000000-0005-0000-0000-00008A000000}"/>
    <cellStyle name="20 % - Markeringsfarve2 4 3 2" xfId="861" xr:uid="{00000000-0005-0000-0000-00008B000000}"/>
    <cellStyle name="20 % - Markeringsfarve2 4 4" xfId="501" xr:uid="{00000000-0005-0000-0000-00008C000000}"/>
    <cellStyle name="20 % - Markeringsfarve2 4 4 2" xfId="973" xr:uid="{00000000-0005-0000-0000-00008D000000}"/>
    <cellStyle name="20 % - Markeringsfarve2 4 5" xfId="668" xr:uid="{00000000-0005-0000-0000-00008E000000}"/>
    <cellStyle name="20 % - Markeringsfarve2 5" xfId="253" xr:uid="{00000000-0005-0000-0000-00008F000000}"/>
    <cellStyle name="20 % - Markeringsfarve2 5 2" xfId="732" xr:uid="{00000000-0005-0000-0000-000090000000}"/>
    <cellStyle name="20 % - Markeringsfarve2 6" xfId="478" xr:uid="{00000000-0005-0000-0000-000091000000}"/>
    <cellStyle name="20 % - Markeringsfarve2 6 2" xfId="950" xr:uid="{00000000-0005-0000-0000-000092000000}"/>
    <cellStyle name="20 % - Markeringsfarve2 7" xfId="590" xr:uid="{00000000-0005-0000-0000-000093000000}"/>
    <cellStyle name="20 % - Markeringsfarve2 7 2" xfId="1062" xr:uid="{00000000-0005-0000-0000-000094000000}"/>
    <cellStyle name="20 % - Markeringsfarve3 2" xfId="115" xr:uid="{00000000-0005-0000-0000-000096000000}"/>
    <cellStyle name="20 % - Markeringsfarve3 3" xfId="116" xr:uid="{00000000-0005-0000-0000-000097000000}"/>
    <cellStyle name="20 % - Markeringsfarve3 3 2" xfId="212" xr:uid="{00000000-0005-0000-0000-000098000000}"/>
    <cellStyle name="20 % - Markeringsfarve3 3 2 2" xfId="335" xr:uid="{00000000-0005-0000-0000-000099000000}"/>
    <cellStyle name="20 % - Markeringsfarve3 3 2 2 2" xfId="812" xr:uid="{00000000-0005-0000-0000-00009A000000}"/>
    <cellStyle name="20 % - Markeringsfarve3 3 2 3" xfId="391" xr:uid="{00000000-0005-0000-0000-00009B000000}"/>
    <cellStyle name="20 % - Markeringsfarve3 3 2 3 2" xfId="863" xr:uid="{00000000-0005-0000-0000-00009C000000}"/>
    <cellStyle name="20 % - Markeringsfarve3 3 2 4" xfId="503" xr:uid="{00000000-0005-0000-0000-00009D000000}"/>
    <cellStyle name="20 % - Markeringsfarve3 3 2 4 2" xfId="975" xr:uid="{00000000-0005-0000-0000-00009E000000}"/>
    <cellStyle name="20 % - Markeringsfarve3 3 2 5" xfId="692" xr:uid="{00000000-0005-0000-0000-00009F000000}"/>
    <cellStyle name="20 % - Markeringsfarve3 3 3" xfId="280" xr:uid="{00000000-0005-0000-0000-0000A0000000}"/>
    <cellStyle name="20 % - Markeringsfarve3 3 3 2" xfId="757" xr:uid="{00000000-0005-0000-0000-0000A1000000}"/>
    <cellStyle name="20 % - Markeringsfarve3 3 4" xfId="390" xr:uid="{00000000-0005-0000-0000-0000A2000000}"/>
    <cellStyle name="20 % - Markeringsfarve3 3 4 2" xfId="862" xr:uid="{00000000-0005-0000-0000-0000A3000000}"/>
    <cellStyle name="20 % - Markeringsfarve3 3 5" xfId="502" xr:uid="{00000000-0005-0000-0000-0000A4000000}"/>
    <cellStyle name="20 % - Markeringsfarve3 3 5 2" xfId="974" xr:uid="{00000000-0005-0000-0000-0000A5000000}"/>
    <cellStyle name="20 % - Markeringsfarve3 3 6" xfId="637" xr:uid="{00000000-0005-0000-0000-0000A6000000}"/>
    <cellStyle name="20 % - Markeringsfarve3 4" xfId="187" xr:uid="{00000000-0005-0000-0000-0000A7000000}"/>
    <cellStyle name="20 % - Markeringsfarve3 4 2" xfId="313" xr:uid="{00000000-0005-0000-0000-0000A8000000}"/>
    <cellStyle name="20 % - Markeringsfarve3 4 2 2" xfId="790" xr:uid="{00000000-0005-0000-0000-0000A9000000}"/>
    <cellStyle name="20 % - Markeringsfarve3 4 3" xfId="392" xr:uid="{00000000-0005-0000-0000-0000AA000000}"/>
    <cellStyle name="20 % - Markeringsfarve3 4 3 2" xfId="864" xr:uid="{00000000-0005-0000-0000-0000AB000000}"/>
    <cellStyle name="20 % - Markeringsfarve3 4 4" xfId="504" xr:uid="{00000000-0005-0000-0000-0000AC000000}"/>
    <cellStyle name="20 % - Markeringsfarve3 4 4 2" xfId="976" xr:uid="{00000000-0005-0000-0000-0000AD000000}"/>
    <cellStyle name="20 % - Markeringsfarve3 4 5" xfId="670" xr:uid="{00000000-0005-0000-0000-0000AE000000}"/>
    <cellStyle name="20 % - Markeringsfarve3 5" xfId="255" xr:uid="{00000000-0005-0000-0000-0000AF000000}"/>
    <cellStyle name="20 % - Markeringsfarve3 5 2" xfId="734" xr:uid="{00000000-0005-0000-0000-0000B0000000}"/>
    <cellStyle name="20 % - Markeringsfarve3 6" xfId="480" xr:uid="{00000000-0005-0000-0000-0000B1000000}"/>
    <cellStyle name="20 % - Markeringsfarve3 6 2" xfId="952" xr:uid="{00000000-0005-0000-0000-0000B2000000}"/>
    <cellStyle name="20 % - Markeringsfarve3 7" xfId="592" xr:uid="{00000000-0005-0000-0000-0000B3000000}"/>
    <cellStyle name="20 % - Markeringsfarve3 7 2" xfId="1064" xr:uid="{00000000-0005-0000-0000-0000B4000000}"/>
    <cellStyle name="20 % - Markeringsfarve4 2" xfId="117" xr:uid="{00000000-0005-0000-0000-0000B6000000}"/>
    <cellStyle name="20 % - Markeringsfarve4 3" xfId="118" xr:uid="{00000000-0005-0000-0000-0000B7000000}"/>
    <cellStyle name="20 % - Markeringsfarve4 3 2" xfId="213" xr:uid="{00000000-0005-0000-0000-0000B8000000}"/>
    <cellStyle name="20 % - Markeringsfarve4 3 2 2" xfId="336" xr:uid="{00000000-0005-0000-0000-0000B9000000}"/>
    <cellStyle name="20 % - Markeringsfarve4 3 2 2 2" xfId="813" xr:uid="{00000000-0005-0000-0000-0000BA000000}"/>
    <cellStyle name="20 % - Markeringsfarve4 3 2 3" xfId="394" xr:uid="{00000000-0005-0000-0000-0000BB000000}"/>
    <cellStyle name="20 % - Markeringsfarve4 3 2 3 2" xfId="866" xr:uid="{00000000-0005-0000-0000-0000BC000000}"/>
    <cellStyle name="20 % - Markeringsfarve4 3 2 4" xfId="506" xr:uid="{00000000-0005-0000-0000-0000BD000000}"/>
    <cellStyle name="20 % - Markeringsfarve4 3 2 4 2" xfId="978" xr:uid="{00000000-0005-0000-0000-0000BE000000}"/>
    <cellStyle name="20 % - Markeringsfarve4 3 2 5" xfId="693" xr:uid="{00000000-0005-0000-0000-0000BF000000}"/>
    <cellStyle name="20 % - Markeringsfarve4 3 3" xfId="281" xr:uid="{00000000-0005-0000-0000-0000C0000000}"/>
    <cellStyle name="20 % - Markeringsfarve4 3 3 2" xfId="758" xr:uid="{00000000-0005-0000-0000-0000C1000000}"/>
    <cellStyle name="20 % - Markeringsfarve4 3 4" xfId="393" xr:uid="{00000000-0005-0000-0000-0000C2000000}"/>
    <cellStyle name="20 % - Markeringsfarve4 3 4 2" xfId="865" xr:uid="{00000000-0005-0000-0000-0000C3000000}"/>
    <cellStyle name="20 % - Markeringsfarve4 3 5" xfId="505" xr:uid="{00000000-0005-0000-0000-0000C4000000}"/>
    <cellStyle name="20 % - Markeringsfarve4 3 5 2" xfId="977" xr:uid="{00000000-0005-0000-0000-0000C5000000}"/>
    <cellStyle name="20 % - Markeringsfarve4 3 6" xfId="638" xr:uid="{00000000-0005-0000-0000-0000C6000000}"/>
    <cellStyle name="20 % - Markeringsfarve4 4" xfId="189" xr:uid="{00000000-0005-0000-0000-0000C7000000}"/>
    <cellStyle name="20 % - Markeringsfarve4 4 2" xfId="315" xr:uid="{00000000-0005-0000-0000-0000C8000000}"/>
    <cellStyle name="20 % - Markeringsfarve4 4 2 2" xfId="792" xr:uid="{00000000-0005-0000-0000-0000C9000000}"/>
    <cellStyle name="20 % - Markeringsfarve4 4 3" xfId="395" xr:uid="{00000000-0005-0000-0000-0000CA000000}"/>
    <cellStyle name="20 % - Markeringsfarve4 4 3 2" xfId="867" xr:uid="{00000000-0005-0000-0000-0000CB000000}"/>
    <cellStyle name="20 % - Markeringsfarve4 4 4" xfId="507" xr:uid="{00000000-0005-0000-0000-0000CC000000}"/>
    <cellStyle name="20 % - Markeringsfarve4 4 4 2" xfId="979" xr:uid="{00000000-0005-0000-0000-0000CD000000}"/>
    <cellStyle name="20 % - Markeringsfarve4 4 5" xfId="672" xr:uid="{00000000-0005-0000-0000-0000CE000000}"/>
    <cellStyle name="20 % - Markeringsfarve4 5" xfId="257" xr:uid="{00000000-0005-0000-0000-0000CF000000}"/>
    <cellStyle name="20 % - Markeringsfarve4 5 2" xfId="736" xr:uid="{00000000-0005-0000-0000-0000D0000000}"/>
    <cellStyle name="20 % - Markeringsfarve4 6" xfId="482" xr:uid="{00000000-0005-0000-0000-0000D1000000}"/>
    <cellStyle name="20 % - Markeringsfarve4 6 2" xfId="954" xr:uid="{00000000-0005-0000-0000-0000D2000000}"/>
    <cellStyle name="20 % - Markeringsfarve4 7" xfId="594" xr:uid="{00000000-0005-0000-0000-0000D3000000}"/>
    <cellStyle name="20 % - Markeringsfarve4 7 2" xfId="1066" xr:uid="{00000000-0005-0000-0000-0000D4000000}"/>
    <cellStyle name="20 % - Markeringsfarve5 2" xfId="119" xr:uid="{00000000-0005-0000-0000-0000D6000000}"/>
    <cellStyle name="20 % - Markeringsfarve5 3" xfId="120" xr:uid="{00000000-0005-0000-0000-0000D7000000}"/>
    <cellStyle name="20 % - Markeringsfarve5 3 2" xfId="214" xr:uid="{00000000-0005-0000-0000-0000D8000000}"/>
    <cellStyle name="20 % - Markeringsfarve5 3 2 2" xfId="337" xr:uid="{00000000-0005-0000-0000-0000D9000000}"/>
    <cellStyle name="20 % - Markeringsfarve5 3 2 2 2" xfId="814" xr:uid="{00000000-0005-0000-0000-0000DA000000}"/>
    <cellStyle name="20 % - Markeringsfarve5 3 2 3" xfId="397" xr:uid="{00000000-0005-0000-0000-0000DB000000}"/>
    <cellStyle name="20 % - Markeringsfarve5 3 2 3 2" xfId="869" xr:uid="{00000000-0005-0000-0000-0000DC000000}"/>
    <cellStyle name="20 % - Markeringsfarve5 3 2 4" xfId="509" xr:uid="{00000000-0005-0000-0000-0000DD000000}"/>
    <cellStyle name="20 % - Markeringsfarve5 3 2 4 2" xfId="981" xr:uid="{00000000-0005-0000-0000-0000DE000000}"/>
    <cellStyle name="20 % - Markeringsfarve5 3 2 5" xfId="694" xr:uid="{00000000-0005-0000-0000-0000DF000000}"/>
    <cellStyle name="20 % - Markeringsfarve5 3 3" xfId="282" xr:uid="{00000000-0005-0000-0000-0000E0000000}"/>
    <cellStyle name="20 % - Markeringsfarve5 3 3 2" xfId="759" xr:uid="{00000000-0005-0000-0000-0000E1000000}"/>
    <cellStyle name="20 % - Markeringsfarve5 3 4" xfId="396" xr:uid="{00000000-0005-0000-0000-0000E2000000}"/>
    <cellStyle name="20 % - Markeringsfarve5 3 4 2" xfId="868" xr:uid="{00000000-0005-0000-0000-0000E3000000}"/>
    <cellStyle name="20 % - Markeringsfarve5 3 5" xfId="508" xr:uid="{00000000-0005-0000-0000-0000E4000000}"/>
    <cellStyle name="20 % - Markeringsfarve5 3 5 2" xfId="980" xr:uid="{00000000-0005-0000-0000-0000E5000000}"/>
    <cellStyle name="20 % - Markeringsfarve5 3 6" xfId="639" xr:uid="{00000000-0005-0000-0000-0000E6000000}"/>
    <cellStyle name="20 % - Markeringsfarve5 4" xfId="191" xr:uid="{00000000-0005-0000-0000-0000E7000000}"/>
    <cellStyle name="20 % - Markeringsfarve5 4 2" xfId="317" xr:uid="{00000000-0005-0000-0000-0000E8000000}"/>
    <cellStyle name="20 % - Markeringsfarve5 4 2 2" xfId="794" xr:uid="{00000000-0005-0000-0000-0000E9000000}"/>
    <cellStyle name="20 % - Markeringsfarve5 4 3" xfId="398" xr:uid="{00000000-0005-0000-0000-0000EA000000}"/>
    <cellStyle name="20 % - Markeringsfarve5 4 3 2" xfId="870" xr:uid="{00000000-0005-0000-0000-0000EB000000}"/>
    <cellStyle name="20 % - Markeringsfarve5 4 4" xfId="510" xr:uid="{00000000-0005-0000-0000-0000EC000000}"/>
    <cellStyle name="20 % - Markeringsfarve5 4 4 2" xfId="982" xr:uid="{00000000-0005-0000-0000-0000ED000000}"/>
    <cellStyle name="20 % - Markeringsfarve5 4 5" xfId="674" xr:uid="{00000000-0005-0000-0000-0000EE000000}"/>
    <cellStyle name="20 % - Markeringsfarve5 5" xfId="259" xr:uid="{00000000-0005-0000-0000-0000EF000000}"/>
    <cellStyle name="20 % - Markeringsfarve5 5 2" xfId="738" xr:uid="{00000000-0005-0000-0000-0000F0000000}"/>
    <cellStyle name="20 % - Markeringsfarve5 6" xfId="484" xr:uid="{00000000-0005-0000-0000-0000F1000000}"/>
    <cellStyle name="20 % - Markeringsfarve5 6 2" xfId="956" xr:uid="{00000000-0005-0000-0000-0000F2000000}"/>
    <cellStyle name="20 % - Markeringsfarve5 7" xfId="596" xr:uid="{00000000-0005-0000-0000-0000F3000000}"/>
    <cellStyle name="20 % - Markeringsfarve5 7 2" xfId="1068" xr:uid="{00000000-0005-0000-0000-0000F4000000}"/>
    <cellStyle name="20 % - Markeringsfarve6 2" xfId="121" xr:uid="{00000000-0005-0000-0000-0000F6000000}"/>
    <cellStyle name="20 % - Markeringsfarve6 3" xfId="122" xr:uid="{00000000-0005-0000-0000-0000F7000000}"/>
    <cellStyle name="20 % - Markeringsfarve6 3 2" xfId="215" xr:uid="{00000000-0005-0000-0000-0000F8000000}"/>
    <cellStyle name="20 % - Markeringsfarve6 3 2 2" xfId="338" xr:uid="{00000000-0005-0000-0000-0000F9000000}"/>
    <cellStyle name="20 % - Markeringsfarve6 3 2 2 2" xfId="815" xr:uid="{00000000-0005-0000-0000-0000FA000000}"/>
    <cellStyle name="20 % - Markeringsfarve6 3 2 3" xfId="400" xr:uid="{00000000-0005-0000-0000-0000FB000000}"/>
    <cellStyle name="20 % - Markeringsfarve6 3 2 3 2" xfId="872" xr:uid="{00000000-0005-0000-0000-0000FC000000}"/>
    <cellStyle name="20 % - Markeringsfarve6 3 2 4" xfId="512" xr:uid="{00000000-0005-0000-0000-0000FD000000}"/>
    <cellStyle name="20 % - Markeringsfarve6 3 2 4 2" xfId="984" xr:uid="{00000000-0005-0000-0000-0000FE000000}"/>
    <cellStyle name="20 % - Markeringsfarve6 3 2 5" xfId="695" xr:uid="{00000000-0005-0000-0000-0000FF000000}"/>
    <cellStyle name="20 % - Markeringsfarve6 3 3" xfId="283" xr:uid="{00000000-0005-0000-0000-000000010000}"/>
    <cellStyle name="20 % - Markeringsfarve6 3 3 2" xfId="760" xr:uid="{00000000-0005-0000-0000-000001010000}"/>
    <cellStyle name="20 % - Markeringsfarve6 3 4" xfId="399" xr:uid="{00000000-0005-0000-0000-000002010000}"/>
    <cellStyle name="20 % - Markeringsfarve6 3 4 2" xfId="871" xr:uid="{00000000-0005-0000-0000-000003010000}"/>
    <cellStyle name="20 % - Markeringsfarve6 3 5" xfId="511" xr:uid="{00000000-0005-0000-0000-000004010000}"/>
    <cellStyle name="20 % - Markeringsfarve6 3 5 2" xfId="983" xr:uid="{00000000-0005-0000-0000-000005010000}"/>
    <cellStyle name="20 % - Markeringsfarve6 3 6" xfId="640" xr:uid="{00000000-0005-0000-0000-000006010000}"/>
    <cellStyle name="20 % - Markeringsfarve6 4" xfId="193" xr:uid="{00000000-0005-0000-0000-000007010000}"/>
    <cellStyle name="20 % - Markeringsfarve6 4 2" xfId="319" xr:uid="{00000000-0005-0000-0000-000008010000}"/>
    <cellStyle name="20 % - Markeringsfarve6 4 2 2" xfId="796" xr:uid="{00000000-0005-0000-0000-000009010000}"/>
    <cellStyle name="20 % - Markeringsfarve6 4 3" xfId="401" xr:uid="{00000000-0005-0000-0000-00000A010000}"/>
    <cellStyle name="20 % - Markeringsfarve6 4 3 2" xfId="873" xr:uid="{00000000-0005-0000-0000-00000B010000}"/>
    <cellStyle name="20 % - Markeringsfarve6 4 4" xfId="513" xr:uid="{00000000-0005-0000-0000-00000C010000}"/>
    <cellStyle name="20 % - Markeringsfarve6 4 4 2" xfId="985" xr:uid="{00000000-0005-0000-0000-00000D010000}"/>
    <cellStyle name="20 % - Markeringsfarve6 4 5" xfId="676" xr:uid="{00000000-0005-0000-0000-00000E010000}"/>
    <cellStyle name="20 % - Markeringsfarve6 5" xfId="261" xr:uid="{00000000-0005-0000-0000-00000F010000}"/>
    <cellStyle name="20 % - Markeringsfarve6 5 2" xfId="740" xr:uid="{00000000-0005-0000-0000-000010010000}"/>
    <cellStyle name="20 % - Markeringsfarve6 6" xfId="486" xr:uid="{00000000-0005-0000-0000-000011010000}"/>
    <cellStyle name="20 % - Markeringsfarve6 6 2" xfId="958" xr:uid="{00000000-0005-0000-0000-000012010000}"/>
    <cellStyle name="20 % - Markeringsfarve6 7" xfId="598" xr:uid="{00000000-0005-0000-0000-000013010000}"/>
    <cellStyle name="20 % - Markeringsfarve6 7 2" xfId="1070" xr:uid="{00000000-0005-0000-0000-000014010000}"/>
    <cellStyle name="20% - Accent1 2" xfId="614" xr:uid="{00000000-0005-0000-0000-000015010000}"/>
    <cellStyle name="20% - Accent1 3" xfId="1094" xr:uid="{00000000-0005-0000-0000-000016010000}"/>
    <cellStyle name="20% - Accent2 2" xfId="616" xr:uid="{00000000-0005-0000-0000-000017010000}"/>
    <cellStyle name="20% - Accent2 3" xfId="1096" xr:uid="{00000000-0005-0000-0000-000018010000}"/>
    <cellStyle name="20% - Accent3 2" xfId="618" xr:uid="{00000000-0005-0000-0000-000019010000}"/>
    <cellStyle name="20% - Accent3 3" xfId="1098" xr:uid="{00000000-0005-0000-0000-00001A010000}"/>
    <cellStyle name="20% - Accent4 2" xfId="620" xr:uid="{00000000-0005-0000-0000-00001B010000}"/>
    <cellStyle name="20% - Accent4 3" xfId="1100" xr:uid="{00000000-0005-0000-0000-00001C010000}"/>
    <cellStyle name="20% - Accent5 2" xfId="622" xr:uid="{00000000-0005-0000-0000-00001D010000}"/>
    <cellStyle name="20% - Accent5 3" xfId="1102" xr:uid="{00000000-0005-0000-0000-00001E010000}"/>
    <cellStyle name="20% - Accent6 2" xfId="624" xr:uid="{00000000-0005-0000-0000-00001F010000}"/>
    <cellStyle name="20% - Accent6 3" xfId="1104" xr:uid="{00000000-0005-0000-0000-000020010000}"/>
    <cellStyle name="40 % - Farve1" xfId="53" builtinId="31" customBuiltin="1"/>
    <cellStyle name="40 % - Farve2" xfId="57" builtinId="35" customBuiltin="1"/>
    <cellStyle name="40 % - Farve3" xfId="61" builtinId="39" customBuiltin="1"/>
    <cellStyle name="40 % - Farve4" xfId="65" builtinId="43" customBuiltin="1"/>
    <cellStyle name="40 % - Farve5" xfId="69" builtinId="47" customBuiltin="1"/>
    <cellStyle name="40 % - Farve6" xfId="73" builtinId="51" customBuiltin="1"/>
    <cellStyle name="40 % - Markeringsfarve1 2" xfId="123" xr:uid="{00000000-0005-0000-0000-000022010000}"/>
    <cellStyle name="40 % - Markeringsfarve1 3" xfId="124" xr:uid="{00000000-0005-0000-0000-000023010000}"/>
    <cellStyle name="40 % - Markeringsfarve1 3 2" xfId="216" xr:uid="{00000000-0005-0000-0000-000024010000}"/>
    <cellStyle name="40 % - Markeringsfarve1 3 2 2" xfId="339" xr:uid="{00000000-0005-0000-0000-000025010000}"/>
    <cellStyle name="40 % - Markeringsfarve1 3 2 2 2" xfId="816" xr:uid="{00000000-0005-0000-0000-000026010000}"/>
    <cellStyle name="40 % - Markeringsfarve1 3 2 3" xfId="403" xr:uid="{00000000-0005-0000-0000-000027010000}"/>
    <cellStyle name="40 % - Markeringsfarve1 3 2 3 2" xfId="875" xr:uid="{00000000-0005-0000-0000-000028010000}"/>
    <cellStyle name="40 % - Markeringsfarve1 3 2 4" xfId="515" xr:uid="{00000000-0005-0000-0000-000029010000}"/>
    <cellStyle name="40 % - Markeringsfarve1 3 2 4 2" xfId="987" xr:uid="{00000000-0005-0000-0000-00002A010000}"/>
    <cellStyle name="40 % - Markeringsfarve1 3 2 5" xfId="696" xr:uid="{00000000-0005-0000-0000-00002B010000}"/>
    <cellStyle name="40 % - Markeringsfarve1 3 3" xfId="284" xr:uid="{00000000-0005-0000-0000-00002C010000}"/>
    <cellStyle name="40 % - Markeringsfarve1 3 3 2" xfId="761" xr:uid="{00000000-0005-0000-0000-00002D010000}"/>
    <cellStyle name="40 % - Markeringsfarve1 3 4" xfId="402" xr:uid="{00000000-0005-0000-0000-00002E010000}"/>
    <cellStyle name="40 % - Markeringsfarve1 3 4 2" xfId="874" xr:uid="{00000000-0005-0000-0000-00002F010000}"/>
    <cellStyle name="40 % - Markeringsfarve1 3 5" xfId="514" xr:uid="{00000000-0005-0000-0000-000030010000}"/>
    <cellStyle name="40 % - Markeringsfarve1 3 5 2" xfId="986" xr:uid="{00000000-0005-0000-0000-000031010000}"/>
    <cellStyle name="40 % - Markeringsfarve1 3 6" xfId="641" xr:uid="{00000000-0005-0000-0000-000032010000}"/>
    <cellStyle name="40 % - Markeringsfarve1 4" xfId="184" xr:uid="{00000000-0005-0000-0000-000033010000}"/>
    <cellStyle name="40 % - Markeringsfarve1 4 2" xfId="310" xr:uid="{00000000-0005-0000-0000-000034010000}"/>
    <cellStyle name="40 % - Markeringsfarve1 4 2 2" xfId="787" xr:uid="{00000000-0005-0000-0000-000035010000}"/>
    <cellStyle name="40 % - Markeringsfarve1 4 3" xfId="404" xr:uid="{00000000-0005-0000-0000-000036010000}"/>
    <cellStyle name="40 % - Markeringsfarve1 4 3 2" xfId="876" xr:uid="{00000000-0005-0000-0000-000037010000}"/>
    <cellStyle name="40 % - Markeringsfarve1 4 4" xfId="516" xr:uid="{00000000-0005-0000-0000-000038010000}"/>
    <cellStyle name="40 % - Markeringsfarve1 4 4 2" xfId="988" xr:uid="{00000000-0005-0000-0000-000039010000}"/>
    <cellStyle name="40 % - Markeringsfarve1 4 5" xfId="667" xr:uid="{00000000-0005-0000-0000-00003A010000}"/>
    <cellStyle name="40 % - Markeringsfarve1 5" xfId="252" xr:uid="{00000000-0005-0000-0000-00003B010000}"/>
    <cellStyle name="40 % - Markeringsfarve1 5 2" xfId="731" xr:uid="{00000000-0005-0000-0000-00003C010000}"/>
    <cellStyle name="40 % - Markeringsfarve1 6" xfId="477" xr:uid="{00000000-0005-0000-0000-00003D010000}"/>
    <cellStyle name="40 % - Markeringsfarve1 6 2" xfId="949" xr:uid="{00000000-0005-0000-0000-00003E010000}"/>
    <cellStyle name="40 % - Markeringsfarve1 7" xfId="589" xr:uid="{00000000-0005-0000-0000-00003F010000}"/>
    <cellStyle name="40 % - Markeringsfarve1 7 2" xfId="1061" xr:uid="{00000000-0005-0000-0000-000040010000}"/>
    <cellStyle name="40 % - Markeringsfarve2 2" xfId="125" xr:uid="{00000000-0005-0000-0000-000042010000}"/>
    <cellStyle name="40 % - Markeringsfarve2 3" xfId="126" xr:uid="{00000000-0005-0000-0000-000043010000}"/>
    <cellStyle name="40 % - Markeringsfarve2 3 2" xfId="217" xr:uid="{00000000-0005-0000-0000-000044010000}"/>
    <cellStyle name="40 % - Markeringsfarve2 3 2 2" xfId="340" xr:uid="{00000000-0005-0000-0000-000045010000}"/>
    <cellStyle name="40 % - Markeringsfarve2 3 2 2 2" xfId="817" xr:uid="{00000000-0005-0000-0000-000046010000}"/>
    <cellStyle name="40 % - Markeringsfarve2 3 2 3" xfId="406" xr:uid="{00000000-0005-0000-0000-000047010000}"/>
    <cellStyle name="40 % - Markeringsfarve2 3 2 3 2" xfId="878" xr:uid="{00000000-0005-0000-0000-000048010000}"/>
    <cellStyle name="40 % - Markeringsfarve2 3 2 4" xfId="518" xr:uid="{00000000-0005-0000-0000-000049010000}"/>
    <cellStyle name="40 % - Markeringsfarve2 3 2 4 2" xfId="990" xr:uid="{00000000-0005-0000-0000-00004A010000}"/>
    <cellStyle name="40 % - Markeringsfarve2 3 2 5" xfId="697" xr:uid="{00000000-0005-0000-0000-00004B010000}"/>
    <cellStyle name="40 % - Markeringsfarve2 3 3" xfId="285" xr:uid="{00000000-0005-0000-0000-00004C010000}"/>
    <cellStyle name="40 % - Markeringsfarve2 3 3 2" xfId="762" xr:uid="{00000000-0005-0000-0000-00004D010000}"/>
    <cellStyle name="40 % - Markeringsfarve2 3 4" xfId="405" xr:uid="{00000000-0005-0000-0000-00004E010000}"/>
    <cellStyle name="40 % - Markeringsfarve2 3 4 2" xfId="877" xr:uid="{00000000-0005-0000-0000-00004F010000}"/>
    <cellStyle name="40 % - Markeringsfarve2 3 5" xfId="517" xr:uid="{00000000-0005-0000-0000-000050010000}"/>
    <cellStyle name="40 % - Markeringsfarve2 3 5 2" xfId="989" xr:uid="{00000000-0005-0000-0000-000051010000}"/>
    <cellStyle name="40 % - Markeringsfarve2 3 6" xfId="642" xr:uid="{00000000-0005-0000-0000-000052010000}"/>
    <cellStyle name="40 % - Markeringsfarve2 4" xfId="186" xr:uid="{00000000-0005-0000-0000-000053010000}"/>
    <cellStyle name="40 % - Markeringsfarve2 4 2" xfId="312" xr:uid="{00000000-0005-0000-0000-000054010000}"/>
    <cellStyle name="40 % - Markeringsfarve2 4 2 2" xfId="789" xr:uid="{00000000-0005-0000-0000-000055010000}"/>
    <cellStyle name="40 % - Markeringsfarve2 4 3" xfId="407" xr:uid="{00000000-0005-0000-0000-000056010000}"/>
    <cellStyle name="40 % - Markeringsfarve2 4 3 2" xfId="879" xr:uid="{00000000-0005-0000-0000-000057010000}"/>
    <cellStyle name="40 % - Markeringsfarve2 4 4" xfId="519" xr:uid="{00000000-0005-0000-0000-000058010000}"/>
    <cellStyle name="40 % - Markeringsfarve2 4 4 2" xfId="991" xr:uid="{00000000-0005-0000-0000-000059010000}"/>
    <cellStyle name="40 % - Markeringsfarve2 4 5" xfId="669" xr:uid="{00000000-0005-0000-0000-00005A010000}"/>
    <cellStyle name="40 % - Markeringsfarve2 5" xfId="254" xr:uid="{00000000-0005-0000-0000-00005B010000}"/>
    <cellStyle name="40 % - Markeringsfarve2 5 2" xfId="733" xr:uid="{00000000-0005-0000-0000-00005C010000}"/>
    <cellStyle name="40 % - Markeringsfarve2 6" xfId="479" xr:uid="{00000000-0005-0000-0000-00005D010000}"/>
    <cellStyle name="40 % - Markeringsfarve2 6 2" xfId="951" xr:uid="{00000000-0005-0000-0000-00005E010000}"/>
    <cellStyle name="40 % - Markeringsfarve2 7" xfId="591" xr:uid="{00000000-0005-0000-0000-00005F010000}"/>
    <cellStyle name="40 % - Markeringsfarve2 7 2" xfId="1063" xr:uid="{00000000-0005-0000-0000-000060010000}"/>
    <cellStyle name="40 % - Markeringsfarve3 2" xfId="127" xr:uid="{00000000-0005-0000-0000-000062010000}"/>
    <cellStyle name="40 % - Markeringsfarve3 3" xfId="128" xr:uid="{00000000-0005-0000-0000-000063010000}"/>
    <cellStyle name="40 % - Markeringsfarve3 3 2" xfId="218" xr:uid="{00000000-0005-0000-0000-000064010000}"/>
    <cellStyle name="40 % - Markeringsfarve3 3 2 2" xfId="341" xr:uid="{00000000-0005-0000-0000-000065010000}"/>
    <cellStyle name="40 % - Markeringsfarve3 3 2 2 2" xfId="818" xr:uid="{00000000-0005-0000-0000-000066010000}"/>
    <cellStyle name="40 % - Markeringsfarve3 3 2 3" xfId="409" xr:uid="{00000000-0005-0000-0000-000067010000}"/>
    <cellStyle name="40 % - Markeringsfarve3 3 2 3 2" xfId="881" xr:uid="{00000000-0005-0000-0000-000068010000}"/>
    <cellStyle name="40 % - Markeringsfarve3 3 2 4" xfId="521" xr:uid="{00000000-0005-0000-0000-000069010000}"/>
    <cellStyle name="40 % - Markeringsfarve3 3 2 4 2" xfId="993" xr:uid="{00000000-0005-0000-0000-00006A010000}"/>
    <cellStyle name="40 % - Markeringsfarve3 3 2 5" xfId="698" xr:uid="{00000000-0005-0000-0000-00006B010000}"/>
    <cellStyle name="40 % - Markeringsfarve3 3 3" xfId="286" xr:uid="{00000000-0005-0000-0000-00006C010000}"/>
    <cellStyle name="40 % - Markeringsfarve3 3 3 2" xfId="763" xr:uid="{00000000-0005-0000-0000-00006D010000}"/>
    <cellStyle name="40 % - Markeringsfarve3 3 4" xfId="408" xr:uid="{00000000-0005-0000-0000-00006E010000}"/>
    <cellStyle name="40 % - Markeringsfarve3 3 4 2" xfId="880" xr:uid="{00000000-0005-0000-0000-00006F010000}"/>
    <cellStyle name="40 % - Markeringsfarve3 3 5" xfId="520" xr:uid="{00000000-0005-0000-0000-000070010000}"/>
    <cellStyle name="40 % - Markeringsfarve3 3 5 2" xfId="992" xr:uid="{00000000-0005-0000-0000-000071010000}"/>
    <cellStyle name="40 % - Markeringsfarve3 3 6" xfId="643" xr:uid="{00000000-0005-0000-0000-000072010000}"/>
    <cellStyle name="40 % - Markeringsfarve3 4" xfId="188" xr:uid="{00000000-0005-0000-0000-000073010000}"/>
    <cellStyle name="40 % - Markeringsfarve3 4 2" xfId="314" xr:uid="{00000000-0005-0000-0000-000074010000}"/>
    <cellStyle name="40 % - Markeringsfarve3 4 2 2" xfId="791" xr:uid="{00000000-0005-0000-0000-000075010000}"/>
    <cellStyle name="40 % - Markeringsfarve3 4 3" xfId="410" xr:uid="{00000000-0005-0000-0000-000076010000}"/>
    <cellStyle name="40 % - Markeringsfarve3 4 3 2" xfId="882" xr:uid="{00000000-0005-0000-0000-000077010000}"/>
    <cellStyle name="40 % - Markeringsfarve3 4 4" xfId="522" xr:uid="{00000000-0005-0000-0000-000078010000}"/>
    <cellStyle name="40 % - Markeringsfarve3 4 4 2" xfId="994" xr:uid="{00000000-0005-0000-0000-000079010000}"/>
    <cellStyle name="40 % - Markeringsfarve3 4 5" xfId="671" xr:uid="{00000000-0005-0000-0000-00007A010000}"/>
    <cellStyle name="40 % - Markeringsfarve3 5" xfId="256" xr:uid="{00000000-0005-0000-0000-00007B010000}"/>
    <cellStyle name="40 % - Markeringsfarve3 5 2" xfId="735" xr:uid="{00000000-0005-0000-0000-00007C010000}"/>
    <cellStyle name="40 % - Markeringsfarve3 6" xfId="481" xr:uid="{00000000-0005-0000-0000-00007D010000}"/>
    <cellStyle name="40 % - Markeringsfarve3 6 2" xfId="953" xr:uid="{00000000-0005-0000-0000-00007E010000}"/>
    <cellStyle name="40 % - Markeringsfarve3 7" xfId="593" xr:uid="{00000000-0005-0000-0000-00007F010000}"/>
    <cellStyle name="40 % - Markeringsfarve3 7 2" xfId="1065" xr:uid="{00000000-0005-0000-0000-000080010000}"/>
    <cellStyle name="40 % - Markeringsfarve4 2" xfId="129" xr:uid="{00000000-0005-0000-0000-000082010000}"/>
    <cellStyle name="40 % - Markeringsfarve4 3" xfId="130" xr:uid="{00000000-0005-0000-0000-000083010000}"/>
    <cellStyle name="40 % - Markeringsfarve4 3 2" xfId="219" xr:uid="{00000000-0005-0000-0000-000084010000}"/>
    <cellStyle name="40 % - Markeringsfarve4 3 2 2" xfId="342" xr:uid="{00000000-0005-0000-0000-000085010000}"/>
    <cellStyle name="40 % - Markeringsfarve4 3 2 2 2" xfId="819" xr:uid="{00000000-0005-0000-0000-000086010000}"/>
    <cellStyle name="40 % - Markeringsfarve4 3 2 3" xfId="412" xr:uid="{00000000-0005-0000-0000-000087010000}"/>
    <cellStyle name="40 % - Markeringsfarve4 3 2 3 2" xfId="884" xr:uid="{00000000-0005-0000-0000-000088010000}"/>
    <cellStyle name="40 % - Markeringsfarve4 3 2 4" xfId="524" xr:uid="{00000000-0005-0000-0000-000089010000}"/>
    <cellStyle name="40 % - Markeringsfarve4 3 2 4 2" xfId="996" xr:uid="{00000000-0005-0000-0000-00008A010000}"/>
    <cellStyle name="40 % - Markeringsfarve4 3 2 5" xfId="699" xr:uid="{00000000-0005-0000-0000-00008B010000}"/>
    <cellStyle name="40 % - Markeringsfarve4 3 3" xfId="287" xr:uid="{00000000-0005-0000-0000-00008C010000}"/>
    <cellStyle name="40 % - Markeringsfarve4 3 3 2" xfId="764" xr:uid="{00000000-0005-0000-0000-00008D010000}"/>
    <cellStyle name="40 % - Markeringsfarve4 3 4" xfId="411" xr:uid="{00000000-0005-0000-0000-00008E010000}"/>
    <cellStyle name="40 % - Markeringsfarve4 3 4 2" xfId="883" xr:uid="{00000000-0005-0000-0000-00008F010000}"/>
    <cellStyle name="40 % - Markeringsfarve4 3 5" xfId="523" xr:uid="{00000000-0005-0000-0000-000090010000}"/>
    <cellStyle name="40 % - Markeringsfarve4 3 5 2" xfId="995" xr:uid="{00000000-0005-0000-0000-000091010000}"/>
    <cellStyle name="40 % - Markeringsfarve4 3 6" xfId="644" xr:uid="{00000000-0005-0000-0000-000092010000}"/>
    <cellStyle name="40 % - Markeringsfarve4 4" xfId="190" xr:uid="{00000000-0005-0000-0000-000093010000}"/>
    <cellStyle name="40 % - Markeringsfarve4 4 2" xfId="316" xr:uid="{00000000-0005-0000-0000-000094010000}"/>
    <cellStyle name="40 % - Markeringsfarve4 4 2 2" xfId="793" xr:uid="{00000000-0005-0000-0000-000095010000}"/>
    <cellStyle name="40 % - Markeringsfarve4 4 3" xfId="413" xr:uid="{00000000-0005-0000-0000-000096010000}"/>
    <cellStyle name="40 % - Markeringsfarve4 4 3 2" xfId="885" xr:uid="{00000000-0005-0000-0000-000097010000}"/>
    <cellStyle name="40 % - Markeringsfarve4 4 4" xfId="525" xr:uid="{00000000-0005-0000-0000-000098010000}"/>
    <cellStyle name="40 % - Markeringsfarve4 4 4 2" xfId="997" xr:uid="{00000000-0005-0000-0000-000099010000}"/>
    <cellStyle name="40 % - Markeringsfarve4 4 5" xfId="673" xr:uid="{00000000-0005-0000-0000-00009A010000}"/>
    <cellStyle name="40 % - Markeringsfarve4 5" xfId="258" xr:uid="{00000000-0005-0000-0000-00009B010000}"/>
    <cellStyle name="40 % - Markeringsfarve4 5 2" xfId="737" xr:uid="{00000000-0005-0000-0000-00009C010000}"/>
    <cellStyle name="40 % - Markeringsfarve4 6" xfId="483" xr:uid="{00000000-0005-0000-0000-00009D010000}"/>
    <cellStyle name="40 % - Markeringsfarve4 6 2" xfId="955" xr:uid="{00000000-0005-0000-0000-00009E010000}"/>
    <cellStyle name="40 % - Markeringsfarve4 7" xfId="595" xr:uid="{00000000-0005-0000-0000-00009F010000}"/>
    <cellStyle name="40 % - Markeringsfarve4 7 2" xfId="1067" xr:uid="{00000000-0005-0000-0000-0000A0010000}"/>
    <cellStyle name="40 % - Markeringsfarve5 2" xfId="131" xr:uid="{00000000-0005-0000-0000-0000A2010000}"/>
    <cellStyle name="40 % - Markeringsfarve5 3" xfId="132" xr:uid="{00000000-0005-0000-0000-0000A3010000}"/>
    <cellStyle name="40 % - Markeringsfarve5 3 2" xfId="220" xr:uid="{00000000-0005-0000-0000-0000A4010000}"/>
    <cellStyle name="40 % - Markeringsfarve5 3 2 2" xfId="343" xr:uid="{00000000-0005-0000-0000-0000A5010000}"/>
    <cellStyle name="40 % - Markeringsfarve5 3 2 2 2" xfId="820" xr:uid="{00000000-0005-0000-0000-0000A6010000}"/>
    <cellStyle name="40 % - Markeringsfarve5 3 2 3" xfId="415" xr:uid="{00000000-0005-0000-0000-0000A7010000}"/>
    <cellStyle name="40 % - Markeringsfarve5 3 2 3 2" xfId="887" xr:uid="{00000000-0005-0000-0000-0000A8010000}"/>
    <cellStyle name="40 % - Markeringsfarve5 3 2 4" xfId="527" xr:uid="{00000000-0005-0000-0000-0000A9010000}"/>
    <cellStyle name="40 % - Markeringsfarve5 3 2 4 2" xfId="999" xr:uid="{00000000-0005-0000-0000-0000AA010000}"/>
    <cellStyle name="40 % - Markeringsfarve5 3 2 5" xfId="700" xr:uid="{00000000-0005-0000-0000-0000AB010000}"/>
    <cellStyle name="40 % - Markeringsfarve5 3 3" xfId="288" xr:uid="{00000000-0005-0000-0000-0000AC010000}"/>
    <cellStyle name="40 % - Markeringsfarve5 3 3 2" xfId="765" xr:uid="{00000000-0005-0000-0000-0000AD010000}"/>
    <cellStyle name="40 % - Markeringsfarve5 3 4" xfId="414" xr:uid="{00000000-0005-0000-0000-0000AE010000}"/>
    <cellStyle name="40 % - Markeringsfarve5 3 4 2" xfId="886" xr:uid="{00000000-0005-0000-0000-0000AF010000}"/>
    <cellStyle name="40 % - Markeringsfarve5 3 5" xfId="526" xr:uid="{00000000-0005-0000-0000-0000B0010000}"/>
    <cellStyle name="40 % - Markeringsfarve5 3 5 2" xfId="998" xr:uid="{00000000-0005-0000-0000-0000B1010000}"/>
    <cellStyle name="40 % - Markeringsfarve5 3 6" xfId="645" xr:uid="{00000000-0005-0000-0000-0000B2010000}"/>
    <cellStyle name="40 % - Markeringsfarve5 4" xfId="192" xr:uid="{00000000-0005-0000-0000-0000B3010000}"/>
    <cellStyle name="40 % - Markeringsfarve5 4 2" xfId="318" xr:uid="{00000000-0005-0000-0000-0000B4010000}"/>
    <cellStyle name="40 % - Markeringsfarve5 4 2 2" xfId="795" xr:uid="{00000000-0005-0000-0000-0000B5010000}"/>
    <cellStyle name="40 % - Markeringsfarve5 4 3" xfId="416" xr:uid="{00000000-0005-0000-0000-0000B6010000}"/>
    <cellStyle name="40 % - Markeringsfarve5 4 3 2" xfId="888" xr:uid="{00000000-0005-0000-0000-0000B7010000}"/>
    <cellStyle name="40 % - Markeringsfarve5 4 4" xfId="528" xr:uid="{00000000-0005-0000-0000-0000B8010000}"/>
    <cellStyle name="40 % - Markeringsfarve5 4 4 2" xfId="1000" xr:uid="{00000000-0005-0000-0000-0000B9010000}"/>
    <cellStyle name="40 % - Markeringsfarve5 4 5" xfId="675" xr:uid="{00000000-0005-0000-0000-0000BA010000}"/>
    <cellStyle name="40 % - Markeringsfarve5 5" xfId="260" xr:uid="{00000000-0005-0000-0000-0000BB010000}"/>
    <cellStyle name="40 % - Markeringsfarve5 5 2" xfId="739" xr:uid="{00000000-0005-0000-0000-0000BC010000}"/>
    <cellStyle name="40 % - Markeringsfarve5 6" xfId="485" xr:uid="{00000000-0005-0000-0000-0000BD010000}"/>
    <cellStyle name="40 % - Markeringsfarve5 6 2" xfId="957" xr:uid="{00000000-0005-0000-0000-0000BE010000}"/>
    <cellStyle name="40 % - Markeringsfarve5 7" xfId="597" xr:uid="{00000000-0005-0000-0000-0000BF010000}"/>
    <cellStyle name="40 % - Markeringsfarve5 7 2" xfId="1069" xr:uid="{00000000-0005-0000-0000-0000C0010000}"/>
    <cellStyle name="40 % - Markeringsfarve6 2" xfId="133" xr:uid="{00000000-0005-0000-0000-0000C2010000}"/>
    <cellStyle name="40 % - Markeringsfarve6 3" xfId="134" xr:uid="{00000000-0005-0000-0000-0000C3010000}"/>
    <cellStyle name="40 % - Markeringsfarve6 3 2" xfId="221" xr:uid="{00000000-0005-0000-0000-0000C4010000}"/>
    <cellStyle name="40 % - Markeringsfarve6 3 2 2" xfId="344" xr:uid="{00000000-0005-0000-0000-0000C5010000}"/>
    <cellStyle name="40 % - Markeringsfarve6 3 2 2 2" xfId="821" xr:uid="{00000000-0005-0000-0000-0000C6010000}"/>
    <cellStyle name="40 % - Markeringsfarve6 3 2 3" xfId="418" xr:uid="{00000000-0005-0000-0000-0000C7010000}"/>
    <cellStyle name="40 % - Markeringsfarve6 3 2 3 2" xfId="890" xr:uid="{00000000-0005-0000-0000-0000C8010000}"/>
    <cellStyle name="40 % - Markeringsfarve6 3 2 4" xfId="530" xr:uid="{00000000-0005-0000-0000-0000C9010000}"/>
    <cellStyle name="40 % - Markeringsfarve6 3 2 4 2" xfId="1002" xr:uid="{00000000-0005-0000-0000-0000CA010000}"/>
    <cellStyle name="40 % - Markeringsfarve6 3 2 5" xfId="701" xr:uid="{00000000-0005-0000-0000-0000CB010000}"/>
    <cellStyle name="40 % - Markeringsfarve6 3 3" xfId="289" xr:uid="{00000000-0005-0000-0000-0000CC010000}"/>
    <cellStyle name="40 % - Markeringsfarve6 3 3 2" xfId="766" xr:uid="{00000000-0005-0000-0000-0000CD010000}"/>
    <cellStyle name="40 % - Markeringsfarve6 3 4" xfId="417" xr:uid="{00000000-0005-0000-0000-0000CE010000}"/>
    <cellStyle name="40 % - Markeringsfarve6 3 4 2" xfId="889" xr:uid="{00000000-0005-0000-0000-0000CF010000}"/>
    <cellStyle name="40 % - Markeringsfarve6 3 5" xfId="529" xr:uid="{00000000-0005-0000-0000-0000D0010000}"/>
    <cellStyle name="40 % - Markeringsfarve6 3 5 2" xfId="1001" xr:uid="{00000000-0005-0000-0000-0000D1010000}"/>
    <cellStyle name="40 % - Markeringsfarve6 3 6" xfId="646" xr:uid="{00000000-0005-0000-0000-0000D2010000}"/>
    <cellStyle name="40 % - Markeringsfarve6 4" xfId="194" xr:uid="{00000000-0005-0000-0000-0000D3010000}"/>
    <cellStyle name="40 % - Markeringsfarve6 4 2" xfId="320" xr:uid="{00000000-0005-0000-0000-0000D4010000}"/>
    <cellStyle name="40 % - Markeringsfarve6 4 2 2" xfId="797" xr:uid="{00000000-0005-0000-0000-0000D5010000}"/>
    <cellStyle name="40 % - Markeringsfarve6 4 3" xfId="419" xr:uid="{00000000-0005-0000-0000-0000D6010000}"/>
    <cellStyle name="40 % - Markeringsfarve6 4 3 2" xfId="891" xr:uid="{00000000-0005-0000-0000-0000D7010000}"/>
    <cellStyle name="40 % - Markeringsfarve6 4 4" xfId="531" xr:uid="{00000000-0005-0000-0000-0000D8010000}"/>
    <cellStyle name="40 % - Markeringsfarve6 4 4 2" xfId="1003" xr:uid="{00000000-0005-0000-0000-0000D9010000}"/>
    <cellStyle name="40 % - Markeringsfarve6 4 5" xfId="677" xr:uid="{00000000-0005-0000-0000-0000DA010000}"/>
    <cellStyle name="40 % - Markeringsfarve6 5" xfId="262" xr:uid="{00000000-0005-0000-0000-0000DB010000}"/>
    <cellStyle name="40 % - Markeringsfarve6 5 2" xfId="741" xr:uid="{00000000-0005-0000-0000-0000DC010000}"/>
    <cellStyle name="40 % - Markeringsfarve6 6" xfId="487" xr:uid="{00000000-0005-0000-0000-0000DD010000}"/>
    <cellStyle name="40 % - Markeringsfarve6 6 2" xfId="959" xr:uid="{00000000-0005-0000-0000-0000DE010000}"/>
    <cellStyle name="40 % - Markeringsfarve6 7" xfId="599" xr:uid="{00000000-0005-0000-0000-0000DF010000}"/>
    <cellStyle name="40 % - Markeringsfarve6 7 2" xfId="1071" xr:uid="{00000000-0005-0000-0000-0000E0010000}"/>
    <cellStyle name="40% - Accent1 2" xfId="615" xr:uid="{00000000-0005-0000-0000-0000E1010000}"/>
    <cellStyle name="40% - Accent1 3" xfId="1095" xr:uid="{00000000-0005-0000-0000-0000E2010000}"/>
    <cellStyle name="40% - Accent2 2" xfId="617" xr:uid="{00000000-0005-0000-0000-0000E3010000}"/>
    <cellStyle name="40% - Accent2 3" xfId="1097" xr:uid="{00000000-0005-0000-0000-0000E4010000}"/>
    <cellStyle name="40% - Accent3 2" xfId="619" xr:uid="{00000000-0005-0000-0000-0000E5010000}"/>
    <cellStyle name="40% - Accent3 3" xfId="1099" xr:uid="{00000000-0005-0000-0000-0000E6010000}"/>
    <cellStyle name="40% - Accent4 2" xfId="621" xr:uid="{00000000-0005-0000-0000-0000E7010000}"/>
    <cellStyle name="40% - Accent4 3" xfId="1101" xr:uid="{00000000-0005-0000-0000-0000E8010000}"/>
    <cellStyle name="40% - Accent5 2" xfId="623" xr:uid="{00000000-0005-0000-0000-0000E9010000}"/>
    <cellStyle name="40% - Accent5 3" xfId="1103" xr:uid="{00000000-0005-0000-0000-0000EA010000}"/>
    <cellStyle name="40% - Accent6 2" xfId="625" xr:uid="{00000000-0005-0000-0000-0000EB010000}"/>
    <cellStyle name="40% - Accent6 3" xfId="1105" xr:uid="{00000000-0005-0000-0000-0000EC010000}"/>
    <cellStyle name="60 % - Farve1" xfId="54" builtinId="32" customBuiltin="1"/>
    <cellStyle name="60 % - Farve2" xfId="58" builtinId="36" customBuiltin="1"/>
    <cellStyle name="60 % - Farve3" xfId="62" builtinId="40" customBuiltin="1"/>
    <cellStyle name="60 % - Farve4" xfId="66" builtinId="44" customBuiltin="1"/>
    <cellStyle name="60 % - Farve5" xfId="70" builtinId="48" customBuiltin="1"/>
    <cellStyle name="60 % - Farve6" xfId="74" builtinId="52" customBuiltin="1"/>
    <cellStyle name="60 % - Markeringsfarve1 2" xfId="135" xr:uid="{00000000-0005-0000-0000-0000EE010000}"/>
    <cellStyle name="60 % - Markeringsfarve2 2" xfId="136" xr:uid="{00000000-0005-0000-0000-0000F0010000}"/>
    <cellStyle name="60 % - Markeringsfarve3 2" xfId="137" xr:uid="{00000000-0005-0000-0000-0000F2010000}"/>
    <cellStyle name="60 % - Markeringsfarve4 2" xfId="138" xr:uid="{00000000-0005-0000-0000-0000F4010000}"/>
    <cellStyle name="60 % - Markeringsfarve5 2" xfId="139" xr:uid="{00000000-0005-0000-0000-0000F6010000}"/>
    <cellStyle name="60 % - Markeringsfarve6 2" xfId="140" xr:uid="{00000000-0005-0000-0000-0000F8010000}"/>
    <cellStyle name="Advarselstekst" xfId="48" builtinId="11" customBuiltin="1"/>
    <cellStyle name="Advarselstekst 2" xfId="141" xr:uid="{00000000-0005-0000-0000-0000FA010000}"/>
    <cellStyle name="Bemærk! 2" xfId="108" xr:uid="{00000000-0005-0000-0000-0000FB010000}"/>
    <cellStyle name="Bemærk! 2 2" xfId="143" xr:uid="{00000000-0005-0000-0000-0000FC010000}"/>
    <cellStyle name="Bemærk! 2 2 2" xfId="223" xr:uid="{00000000-0005-0000-0000-0000FD010000}"/>
    <cellStyle name="Bemærk! 2 2 2 2" xfId="346" xr:uid="{00000000-0005-0000-0000-0000FE010000}"/>
    <cellStyle name="Bemærk! 2 2 2 2 2" xfId="823" xr:uid="{00000000-0005-0000-0000-0000FF010000}"/>
    <cellStyle name="Bemærk! 2 2 2 3" xfId="422" xr:uid="{00000000-0005-0000-0000-000000020000}"/>
    <cellStyle name="Bemærk! 2 2 2 3 2" xfId="894" xr:uid="{00000000-0005-0000-0000-000001020000}"/>
    <cellStyle name="Bemærk! 2 2 2 4" xfId="534" xr:uid="{00000000-0005-0000-0000-000002020000}"/>
    <cellStyle name="Bemærk! 2 2 2 4 2" xfId="1006" xr:uid="{00000000-0005-0000-0000-000003020000}"/>
    <cellStyle name="Bemærk! 2 2 2 5" xfId="703" xr:uid="{00000000-0005-0000-0000-000004020000}"/>
    <cellStyle name="Bemærk! 2 2 3" xfId="291" xr:uid="{00000000-0005-0000-0000-000005020000}"/>
    <cellStyle name="Bemærk! 2 2 3 2" xfId="768" xr:uid="{00000000-0005-0000-0000-000006020000}"/>
    <cellStyle name="Bemærk! 2 2 4" xfId="421" xr:uid="{00000000-0005-0000-0000-000007020000}"/>
    <cellStyle name="Bemærk! 2 2 4 2" xfId="893" xr:uid="{00000000-0005-0000-0000-000008020000}"/>
    <cellStyle name="Bemærk! 2 2 5" xfId="533" xr:uid="{00000000-0005-0000-0000-000009020000}"/>
    <cellStyle name="Bemærk! 2 2 5 2" xfId="1005" xr:uid="{00000000-0005-0000-0000-00000A020000}"/>
    <cellStyle name="Bemærk! 2 2 6" xfId="648" xr:uid="{00000000-0005-0000-0000-00000B020000}"/>
    <cellStyle name="Bemærk! 2 3" xfId="142" xr:uid="{00000000-0005-0000-0000-00000C020000}"/>
    <cellStyle name="Bemærk! 2 3 2" xfId="222" xr:uid="{00000000-0005-0000-0000-00000D020000}"/>
    <cellStyle name="Bemærk! 2 3 2 2" xfId="345" xr:uid="{00000000-0005-0000-0000-00000E020000}"/>
    <cellStyle name="Bemærk! 2 3 2 2 2" xfId="822" xr:uid="{00000000-0005-0000-0000-00000F020000}"/>
    <cellStyle name="Bemærk! 2 3 2 3" xfId="424" xr:uid="{00000000-0005-0000-0000-000010020000}"/>
    <cellStyle name="Bemærk! 2 3 2 3 2" xfId="896" xr:uid="{00000000-0005-0000-0000-000011020000}"/>
    <cellStyle name="Bemærk! 2 3 2 4" xfId="536" xr:uid="{00000000-0005-0000-0000-000012020000}"/>
    <cellStyle name="Bemærk! 2 3 2 4 2" xfId="1008" xr:uid="{00000000-0005-0000-0000-000013020000}"/>
    <cellStyle name="Bemærk! 2 3 2 5" xfId="702" xr:uid="{00000000-0005-0000-0000-000014020000}"/>
    <cellStyle name="Bemærk! 2 3 3" xfId="290" xr:uid="{00000000-0005-0000-0000-000015020000}"/>
    <cellStyle name="Bemærk! 2 3 3 2" xfId="767" xr:uid="{00000000-0005-0000-0000-000016020000}"/>
    <cellStyle name="Bemærk! 2 3 4" xfId="423" xr:uid="{00000000-0005-0000-0000-000017020000}"/>
    <cellStyle name="Bemærk! 2 3 4 2" xfId="895" xr:uid="{00000000-0005-0000-0000-000018020000}"/>
    <cellStyle name="Bemærk! 2 3 5" xfId="535" xr:uid="{00000000-0005-0000-0000-000019020000}"/>
    <cellStyle name="Bemærk! 2 3 5 2" xfId="1007" xr:uid="{00000000-0005-0000-0000-00001A020000}"/>
    <cellStyle name="Bemærk! 2 3 6" xfId="647" xr:uid="{00000000-0005-0000-0000-00001B020000}"/>
    <cellStyle name="Bemærk! 2 4" xfId="207" xr:uid="{00000000-0005-0000-0000-00001C020000}"/>
    <cellStyle name="Bemærk! 2 4 2" xfId="330" xr:uid="{00000000-0005-0000-0000-00001D020000}"/>
    <cellStyle name="Bemærk! 2 4 2 2" xfId="807" xr:uid="{00000000-0005-0000-0000-00001E020000}"/>
    <cellStyle name="Bemærk! 2 4 3" xfId="425" xr:uid="{00000000-0005-0000-0000-00001F020000}"/>
    <cellStyle name="Bemærk! 2 4 3 2" xfId="897" xr:uid="{00000000-0005-0000-0000-000020020000}"/>
    <cellStyle name="Bemærk! 2 4 4" xfId="537" xr:uid="{00000000-0005-0000-0000-000021020000}"/>
    <cellStyle name="Bemærk! 2 4 4 2" xfId="1009" xr:uid="{00000000-0005-0000-0000-000022020000}"/>
    <cellStyle name="Bemærk! 2 4 5" xfId="687" xr:uid="{00000000-0005-0000-0000-000023020000}"/>
    <cellStyle name="Bemærk! 2 5" xfId="275" xr:uid="{00000000-0005-0000-0000-000024020000}"/>
    <cellStyle name="Bemærk! 2 5 2" xfId="752" xr:uid="{00000000-0005-0000-0000-000025020000}"/>
    <cellStyle name="Bemærk! 2 6" xfId="420" xr:uid="{00000000-0005-0000-0000-000026020000}"/>
    <cellStyle name="Bemærk! 2 6 2" xfId="892" xr:uid="{00000000-0005-0000-0000-000027020000}"/>
    <cellStyle name="Bemærk! 2 7" xfId="532" xr:uid="{00000000-0005-0000-0000-000028020000}"/>
    <cellStyle name="Bemærk! 2 7 2" xfId="1004" xr:uid="{00000000-0005-0000-0000-000029020000}"/>
    <cellStyle name="Bemærk! 2 8" xfId="632" xr:uid="{00000000-0005-0000-0000-00002A020000}"/>
    <cellStyle name="Bemærk! 3" xfId="144" xr:uid="{00000000-0005-0000-0000-00002B020000}"/>
    <cellStyle name="Beregning" xfId="45" builtinId="22" customBuiltin="1"/>
    <cellStyle name="Beregning 2" xfId="145" xr:uid="{00000000-0005-0000-0000-00002D020000}"/>
    <cellStyle name="Comma 2" xfId="608" xr:uid="{00000000-0005-0000-0000-00002E020000}"/>
    <cellStyle name="Comma 2 2" xfId="609" xr:uid="{00000000-0005-0000-0000-00002F020000}"/>
    <cellStyle name="Comma 3" xfId="1080" xr:uid="{00000000-0005-0000-0000-000030020000}"/>
    <cellStyle name="Comma 4" xfId="1089" xr:uid="{00000000-0005-0000-0000-000031020000}"/>
    <cellStyle name="Farve1" xfId="51" builtinId="29" customBuiltin="1"/>
    <cellStyle name="Farve2" xfId="55" builtinId="33" customBuiltin="1"/>
    <cellStyle name="Farve3" xfId="59" builtinId="37" customBuiltin="1"/>
    <cellStyle name="Farve4" xfId="63" builtinId="41" customBuiltin="1"/>
    <cellStyle name="Farve5" xfId="67" builtinId="45" customBuiltin="1"/>
    <cellStyle name="Farve6" xfId="71" builtinId="49" customBuiltin="1"/>
    <cellStyle name="Forklarende tekst" xfId="49" builtinId="53" customBuiltin="1"/>
    <cellStyle name="Forklarende tekst 2" xfId="146" xr:uid="{00000000-0005-0000-0000-000033020000}"/>
    <cellStyle name="God" xfId="40" builtinId="26" customBuiltin="1"/>
    <cellStyle name="God 2" xfId="147" xr:uid="{00000000-0005-0000-0000-000035020000}"/>
    <cellStyle name="Hyperlink 2" xfId="1092" xr:uid="{00000000-0005-0000-0000-000036020000}"/>
    <cellStyle name="Input" xfId="43" builtinId="20" customBuiltin="1"/>
    <cellStyle name="Input 2" xfId="148" xr:uid="{00000000-0005-0000-0000-000038020000}"/>
    <cellStyle name="Komma" xfId="1" builtinId="3"/>
    <cellStyle name="Komma 2" xfId="374" xr:uid="{00000000-0005-0000-0000-00003A020000}"/>
    <cellStyle name="Komma 2 2" xfId="1087" xr:uid="{00000000-0005-0000-0000-00003B020000}"/>
    <cellStyle name="Kontrollér celle" xfId="47" builtinId="23" customBuiltin="1"/>
    <cellStyle name="Kontroller celle 2" xfId="149" xr:uid="{00000000-0005-0000-0000-00003D020000}"/>
    <cellStyle name="Link" xfId="9" builtinId="8"/>
    <cellStyle name="Markeringsfarve1 2" xfId="150" xr:uid="{00000000-0005-0000-0000-000040020000}"/>
    <cellStyle name="Markeringsfarve2 2" xfId="151" xr:uid="{00000000-0005-0000-0000-000042020000}"/>
    <cellStyle name="Markeringsfarve3 2" xfId="152" xr:uid="{00000000-0005-0000-0000-000044020000}"/>
    <cellStyle name="Markeringsfarve4 2" xfId="153" xr:uid="{00000000-0005-0000-0000-000046020000}"/>
    <cellStyle name="Markeringsfarve5 2" xfId="154" xr:uid="{00000000-0005-0000-0000-000048020000}"/>
    <cellStyle name="Markeringsfarve6 2" xfId="155" xr:uid="{00000000-0005-0000-0000-00004A020000}"/>
    <cellStyle name="Neutral" xfId="42" builtinId="28" customBuiltin="1"/>
    <cellStyle name="Neutral 2" xfId="156" xr:uid="{00000000-0005-0000-0000-00004C020000}"/>
    <cellStyle name="Normal" xfId="0" builtinId="0"/>
    <cellStyle name="Normal 10" xfId="75" xr:uid="{00000000-0005-0000-0000-00004E020000}"/>
    <cellStyle name="Normal 10 2" xfId="158" xr:uid="{00000000-0005-0000-0000-00004F020000}"/>
    <cellStyle name="Normal 10 2 2" xfId="225" xr:uid="{00000000-0005-0000-0000-000050020000}"/>
    <cellStyle name="Normal 10 2 2 2" xfId="348" xr:uid="{00000000-0005-0000-0000-000051020000}"/>
    <cellStyle name="Normal 10 2 2 2 2" xfId="825" xr:uid="{00000000-0005-0000-0000-000052020000}"/>
    <cellStyle name="Normal 10 2 2 2 3" xfId="1091" xr:uid="{00000000-0005-0000-0000-000053020000}"/>
    <cellStyle name="Normal 10 2 2 3" xfId="428" xr:uid="{00000000-0005-0000-0000-000054020000}"/>
    <cellStyle name="Normal 10 2 2 3 2" xfId="900" xr:uid="{00000000-0005-0000-0000-000055020000}"/>
    <cellStyle name="Normal 10 2 2 4" xfId="540" xr:uid="{00000000-0005-0000-0000-000056020000}"/>
    <cellStyle name="Normal 10 2 2 4 2" xfId="1012" xr:uid="{00000000-0005-0000-0000-000057020000}"/>
    <cellStyle name="Normal 10 2 2 5" xfId="705" xr:uid="{00000000-0005-0000-0000-000058020000}"/>
    <cellStyle name="Normal 10 2 3" xfId="293" xr:uid="{00000000-0005-0000-0000-000059020000}"/>
    <cellStyle name="Normal 10 2 3 2" xfId="770" xr:uid="{00000000-0005-0000-0000-00005A020000}"/>
    <cellStyle name="Normal 10 2 4" xfId="427" xr:uid="{00000000-0005-0000-0000-00005B020000}"/>
    <cellStyle name="Normal 10 2 4 2" xfId="899" xr:uid="{00000000-0005-0000-0000-00005C020000}"/>
    <cellStyle name="Normal 10 2 5" xfId="539" xr:uid="{00000000-0005-0000-0000-00005D020000}"/>
    <cellStyle name="Normal 10 2 5 2" xfId="1011" xr:uid="{00000000-0005-0000-0000-00005E020000}"/>
    <cellStyle name="Normal 10 2 6" xfId="650" xr:uid="{00000000-0005-0000-0000-00005F020000}"/>
    <cellStyle name="Normal 10 3" xfId="157" xr:uid="{00000000-0005-0000-0000-000060020000}"/>
    <cellStyle name="Normal 10 3 2" xfId="224" xr:uid="{00000000-0005-0000-0000-000061020000}"/>
    <cellStyle name="Normal 10 3 2 2" xfId="347" xr:uid="{00000000-0005-0000-0000-000062020000}"/>
    <cellStyle name="Normal 10 3 2 2 2" xfId="824" xr:uid="{00000000-0005-0000-0000-000063020000}"/>
    <cellStyle name="Normal 10 3 2 3" xfId="430" xr:uid="{00000000-0005-0000-0000-000064020000}"/>
    <cellStyle name="Normal 10 3 2 3 2" xfId="902" xr:uid="{00000000-0005-0000-0000-000065020000}"/>
    <cellStyle name="Normal 10 3 2 4" xfId="542" xr:uid="{00000000-0005-0000-0000-000066020000}"/>
    <cellStyle name="Normal 10 3 2 4 2" xfId="1014" xr:uid="{00000000-0005-0000-0000-000067020000}"/>
    <cellStyle name="Normal 10 3 2 5" xfId="704" xr:uid="{00000000-0005-0000-0000-000068020000}"/>
    <cellStyle name="Normal 10 3 3" xfId="292" xr:uid="{00000000-0005-0000-0000-000069020000}"/>
    <cellStyle name="Normal 10 3 3 2" xfId="769" xr:uid="{00000000-0005-0000-0000-00006A020000}"/>
    <cellStyle name="Normal 10 3 4" xfId="429" xr:uid="{00000000-0005-0000-0000-00006B020000}"/>
    <cellStyle name="Normal 10 3 4 2" xfId="901" xr:uid="{00000000-0005-0000-0000-00006C020000}"/>
    <cellStyle name="Normal 10 3 5" xfId="541" xr:uid="{00000000-0005-0000-0000-00006D020000}"/>
    <cellStyle name="Normal 10 3 5 2" xfId="1013" xr:uid="{00000000-0005-0000-0000-00006E020000}"/>
    <cellStyle name="Normal 10 3 6" xfId="649" xr:uid="{00000000-0005-0000-0000-00006F020000}"/>
    <cellStyle name="Normal 10 4" xfId="201" xr:uid="{00000000-0005-0000-0000-000070020000}"/>
    <cellStyle name="Normal 10 4 2" xfId="324" xr:uid="{00000000-0005-0000-0000-000071020000}"/>
    <cellStyle name="Normal 10 4 2 2" xfId="801" xr:uid="{00000000-0005-0000-0000-000072020000}"/>
    <cellStyle name="Normal 10 4 3" xfId="431" xr:uid="{00000000-0005-0000-0000-000073020000}"/>
    <cellStyle name="Normal 10 4 3 2" xfId="903" xr:uid="{00000000-0005-0000-0000-000074020000}"/>
    <cellStyle name="Normal 10 4 4" xfId="543" xr:uid="{00000000-0005-0000-0000-000075020000}"/>
    <cellStyle name="Normal 10 4 4 2" xfId="1015" xr:uid="{00000000-0005-0000-0000-000076020000}"/>
    <cellStyle name="Normal 10 4 5" xfId="681" xr:uid="{00000000-0005-0000-0000-000077020000}"/>
    <cellStyle name="Normal 10 5" xfId="269" xr:uid="{00000000-0005-0000-0000-000078020000}"/>
    <cellStyle name="Normal 10 5 2" xfId="746" xr:uid="{00000000-0005-0000-0000-000079020000}"/>
    <cellStyle name="Normal 10 6" xfId="426" xr:uid="{00000000-0005-0000-0000-00007A020000}"/>
    <cellStyle name="Normal 10 6 2" xfId="898" xr:uid="{00000000-0005-0000-0000-00007B020000}"/>
    <cellStyle name="Normal 10 7" xfId="538" xr:uid="{00000000-0005-0000-0000-00007C020000}"/>
    <cellStyle name="Normal 10 7 2" xfId="1010" xr:uid="{00000000-0005-0000-0000-00007D020000}"/>
    <cellStyle name="Normal 10 8" xfId="626" xr:uid="{00000000-0005-0000-0000-00007E020000}"/>
    <cellStyle name="Normal 10 9" xfId="1090" xr:uid="{00000000-0005-0000-0000-00007F020000}"/>
    <cellStyle name="Normal 11" xfId="76" xr:uid="{00000000-0005-0000-0000-000080020000}"/>
    <cellStyle name="Normal 12" xfId="195" xr:uid="{00000000-0005-0000-0000-000081020000}"/>
    <cellStyle name="Normal 12 2" xfId="375" xr:uid="{00000000-0005-0000-0000-000082020000}"/>
    <cellStyle name="Normal 12 3" xfId="370" xr:uid="{00000000-0005-0000-0000-000083020000}"/>
    <cellStyle name="Normal 12 3 3" xfId="1108" xr:uid="{00000000-0005-0000-0000-000084020000}"/>
    <cellStyle name="Normal 13" xfId="182" xr:uid="{00000000-0005-0000-0000-000085020000}"/>
    <cellStyle name="Normal 13 2" xfId="308" xr:uid="{00000000-0005-0000-0000-000086020000}"/>
    <cellStyle name="Normal 13 2 2" xfId="785" xr:uid="{00000000-0005-0000-0000-000087020000}"/>
    <cellStyle name="Normal 13 3" xfId="432" xr:uid="{00000000-0005-0000-0000-000088020000}"/>
    <cellStyle name="Normal 13 3 2" xfId="904" xr:uid="{00000000-0005-0000-0000-000089020000}"/>
    <cellStyle name="Normal 13 4" xfId="544" xr:uid="{00000000-0005-0000-0000-00008A020000}"/>
    <cellStyle name="Normal 13 4 2" xfId="1016" xr:uid="{00000000-0005-0000-0000-00008B020000}"/>
    <cellStyle name="Normal 13 5" xfId="665" xr:uid="{00000000-0005-0000-0000-00008C020000}"/>
    <cellStyle name="Normal 14" xfId="241" xr:uid="{00000000-0005-0000-0000-00008D020000}"/>
    <cellStyle name="Normal 14 2" xfId="363" xr:uid="{00000000-0005-0000-0000-00008E020000}"/>
    <cellStyle name="Normal 14 2 2" xfId="376" xr:uid="{00000000-0005-0000-0000-00008F020000}"/>
    <cellStyle name="Normal 14 2 3" xfId="840" xr:uid="{00000000-0005-0000-0000-000090020000}"/>
    <cellStyle name="Normal 14 3" xfId="371" xr:uid="{00000000-0005-0000-0000-000091020000}"/>
    <cellStyle name="Normal 14 4" xfId="720" xr:uid="{00000000-0005-0000-0000-000092020000}"/>
    <cellStyle name="Normal 15" xfId="242" xr:uid="{00000000-0005-0000-0000-000093020000}"/>
    <cellStyle name="Normal 15 2" xfId="364" xr:uid="{00000000-0005-0000-0000-000094020000}"/>
    <cellStyle name="Normal 15 2 2" xfId="841" xr:uid="{00000000-0005-0000-0000-000095020000}"/>
    <cellStyle name="Normal 15 3" xfId="721" xr:uid="{00000000-0005-0000-0000-000096020000}"/>
    <cellStyle name="Normal 16" xfId="245" xr:uid="{00000000-0005-0000-0000-000097020000}"/>
    <cellStyle name="Normal 16 2" xfId="367" xr:uid="{00000000-0005-0000-0000-000098020000}"/>
    <cellStyle name="Normal 16 2 2" xfId="844" xr:uid="{00000000-0005-0000-0000-000099020000}"/>
    <cellStyle name="Normal 16 3" xfId="724" xr:uid="{00000000-0005-0000-0000-00009A020000}"/>
    <cellStyle name="Normal 17" xfId="248" xr:uid="{00000000-0005-0000-0000-00009B020000}"/>
    <cellStyle name="Normal 17 2" xfId="727" xr:uid="{00000000-0005-0000-0000-00009C020000}"/>
    <cellStyle name="Normal 18" xfId="263" xr:uid="{00000000-0005-0000-0000-00009D020000}"/>
    <cellStyle name="Normal 18 2" xfId="742" xr:uid="{00000000-0005-0000-0000-00009E020000}"/>
    <cellStyle name="Normal 19" xfId="377" xr:uid="{00000000-0005-0000-0000-00009F020000}"/>
    <cellStyle name="Normal 19 2" xfId="849" xr:uid="{00000000-0005-0000-0000-0000A0020000}"/>
    <cellStyle name="Normal 2" xfId="10" xr:uid="{00000000-0005-0000-0000-0000A1020000}"/>
    <cellStyle name="Normal 2 2" xfId="11" xr:uid="{00000000-0005-0000-0000-0000A2020000}"/>
    <cellStyle name="Normal 2 2 2" xfId="84" xr:uid="{00000000-0005-0000-0000-0000A3020000}"/>
    <cellStyle name="Normal 2 2 3" xfId="1086" xr:uid="{00000000-0005-0000-0000-0000A4020000}"/>
    <cellStyle name="Normal 2 3" xfId="12" xr:uid="{00000000-0005-0000-0000-0000A5020000}"/>
    <cellStyle name="Normal 2 3 2" xfId="85" xr:uid="{00000000-0005-0000-0000-0000A6020000}"/>
    <cellStyle name="Normal 2 3 3" xfId="372" xr:uid="{00000000-0005-0000-0000-0000A7020000}"/>
    <cellStyle name="Normal 2 3 3 2" xfId="847" xr:uid="{00000000-0005-0000-0000-0000A8020000}"/>
    <cellStyle name="Normal 2 4" xfId="13" xr:uid="{00000000-0005-0000-0000-0000A9020000}"/>
    <cellStyle name="Normal 2 4 2" xfId="86" xr:uid="{00000000-0005-0000-0000-0000AA020000}"/>
    <cellStyle name="Normal 2 5" xfId="14" xr:uid="{00000000-0005-0000-0000-0000AB020000}"/>
    <cellStyle name="Normal 2 6" xfId="373" xr:uid="{00000000-0005-0000-0000-0000AC020000}"/>
    <cellStyle name="Normal 2 6 2" xfId="488" xr:uid="{00000000-0005-0000-0000-0000AD020000}"/>
    <cellStyle name="Normal 2 6 2 2" xfId="960" xr:uid="{00000000-0005-0000-0000-0000AE020000}"/>
    <cellStyle name="Normal 2 6 3" xfId="600" xr:uid="{00000000-0005-0000-0000-0000AF020000}"/>
    <cellStyle name="Normal 2 6 3 2" xfId="1072" xr:uid="{00000000-0005-0000-0000-0000B0020000}"/>
    <cellStyle name="Normal 2 6 4" xfId="848" xr:uid="{00000000-0005-0000-0000-0000B1020000}"/>
    <cellStyle name="Normal 20" xfId="489" xr:uid="{00000000-0005-0000-0000-0000B2020000}"/>
    <cellStyle name="Normal 20 2" xfId="961" xr:uid="{00000000-0005-0000-0000-0000B3020000}"/>
    <cellStyle name="Normal 21" xfId="601" xr:uid="{00000000-0005-0000-0000-0000B4020000}"/>
    <cellStyle name="Normal 21 2" xfId="1073" xr:uid="{00000000-0005-0000-0000-0000B5020000}"/>
    <cellStyle name="Normal 22" xfId="603" xr:uid="{00000000-0005-0000-0000-0000B6020000}"/>
    <cellStyle name="Normal 22 2" xfId="1075" xr:uid="{00000000-0005-0000-0000-0000B7020000}"/>
    <cellStyle name="Normal 23" xfId="605" xr:uid="{00000000-0005-0000-0000-0000B8020000}"/>
    <cellStyle name="Normal 23 2" xfId="1077" xr:uid="{00000000-0005-0000-0000-0000B9020000}"/>
    <cellStyle name="Normal 24" xfId="607" xr:uid="{00000000-0005-0000-0000-0000BA020000}"/>
    <cellStyle name="Normal 25" xfId="1079" xr:uid="{00000000-0005-0000-0000-0000BB020000}"/>
    <cellStyle name="Normal 26" xfId="1082" xr:uid="{00000000-0005-0000-0000-0000BC020000}"/>
    <cellStyle name="Normal 27" xfId="1085" xr:uid="{00000000-0005-0000-0000-0000BD020000}"/>
    <cellStyle name="Normal 28" xfId="1109" xr:uid="{3A93B6EF-4BA4-46F5-8A8A-1D56FAE8C46A}"/>
    <cellStyle name="Normal 3" xfId="15" xr:uid="{00000000-0005-0000-0000-0000BE020000}"/>
    <cellStyle name="Normal 3 2" xfId="16" xr:uid="{00000000-0005-0000-0000-0000BF020000}"/>
    <cellStyle name="Normal 3 2 2" xfId="17" xr:uid="{00000000-0005-0000-0000-0000C0020000}"/>
    <cellStyle name="Normal 3 2 2 2" xfId="89" xr:uid="{00000000-0005-0000-0000-0000C1020000}"/>
    <cellStyle name="Normal 3 2 3" xfId="88" xr:uid="{00000000-0005-0000-0000-0000C2020000}"/>
    <cellStyle name="Normal 3 3" xfId="87" xr:uid="{00000000-0005-0000-0000-0000C3020000}"/>
    <cellStyle name="Normal 4" xfId="18" xr:uid="{00000000-0005-0000-0000-0000C4020000}"/>
    <cellStyle name="Normal 4 10" xfId="610" xr:uid="{00000000-0005-0000-0000-0000C5020000}"/>
    <cellStyle name="Normal 4 11" xfId="1106" xr:uid="{00000000-0005-0000-0000-0000C6020000}"/>
    <cellStyle name="Normal 4 2" xfId="19" xr:uid="{00000000-0005-0000-0000-0000C7020000}"/>
    <cellStyle name="Normal 4 2 2" xfId="91" xr:uid="{00000000-0005-0000-0000-0000C8020000}"/>
    <cellStyle name="Normal 4 2 2 2" xfId="162" xr:uid="{00000000-0005-0000-0000-0000C9020000}"/>
    <cellStyle name="Normal 4 2 2 2 2" xfId="229" xr:uid="{00000000-0005-0000-0000-0000CA020000}"/>
    <cellStyle name="Normal 4 2 2 2 2 2" xfId="352" xr:uid="{00000000-0005-0000-0000-0000CB020000}"/>
    <cellStyle name="Normal 4 2 2 2 2 2 2" xfId="829" xr:uid="{00000000-0005-0000-0000-0000CC020000}"/>
    <cellStyle name="Normal 4 2 2 2 2 3" xfId="437" xr:uid="{00000000-0005-0000-0000-0000CD020000}"/>
    <cellStyle name="Normal 4 2 2 2 2 3 2" xfId="909" xr:uid="{00000000-0005-0000-0000-0000CE020000}"/>
    <cellStyle name="Normal 4 2 2 2 2 4" xfId="549" xr:uid="{00000000-0005-0000-0000-0000CF020000}"/>
    <cellStyle name="Normal 4 2 2 2 2 4 2" xfId="1021" xr:uid="{00000000-0005-0000-0000-0000D0020000}"/>
    <cellStyle name="Normal 4 2 2 2 2 5" xfId="709" xr:uid="{00000000-0005-0000-0000-0000D1020000}"/>
    <cellStyle name="Normal 4 2 2 2 3" xfId="297" xr:uid="{00000000-0005-0000-0000-0000D2020000}"/>
    <cellStyle name="Normal 4 2 2 2 3 2" xfId="774" xr:uid="{00000000-0005-0000-0000-0000D3020000}"/>
    <cellStyle name="Normal 4 2 2 2 4" xfId="436" xr:uid="{00000000-0005-0000-0000-0000D4020000}"/>
    <cellStyle name="Normal 4 2 2 2 4 2" xfId="908" xr:uid="{00000000-0005-0000-0000-0000D5020000}"/>
    <cellStyle name="Normal 4 2 2 2 5" xfId="548" xr:uid="{00000000-0005-0000-0000-0000D6020000}"/>
    <cellStyle name="Normal 4 2 2 2 5 2" xfId="1020" xr:uid="{00000000-0005-0000-0000-0000D7020000}"/>
    <cellStyle name="Normal 4 2 2 2 6" xfId="654" xr:uid="{00000000-0005-0000-0000-0000D8020000}"/>
    <cellStyle name="Normal 4 2 2 3" xfId="161" xr:uid="{00000000-0005-0000-0000-0000D9020000}"/>
    <cellStyle name="Normal 4 2 2 3 2" xfId="228" xr:uid="{00000000-0005-0000-0000-0000DA020000}"/>
    <cellStyle name="Normal 4 2 2 3 2 2" xfId="351" xr:uid="{00000000-0005-0000-0000-0000DB020000}"/>
    <cellStyle name="Normal 4 2 2 3 2 2 2" xfId="828" xr:uid="{00000000-0005-0000-0000-0000DC020000}"/>
    <cellStyle name="Normal 4 2 2 3 2 3" xfId="439" xr:uid="{00000000-0005-0000-0000-0000DD020000}"/>
    <cellStyle name="Normal 4 2 2 3 2 3 2" xfId="911" xr:uid="{00000000-0005-0000-0000-0000DE020000}"/>
    <cellStyle name="Normal 4 2 2 3 2 4" xfId="551" xr:uid="{00000000-0005-0000-0000-0000DF020000}"/>
    <cellStyle name="Normal 4 2 2 3 2 4 2" xfId="1023" xr:uid="{00000000-0005-0000-0000-0000E0020000}"/>
    <cellStyle name="Normal 4 2 2 3 2 5" xfId="708" xr:uid="{00000000-0005-0000-0000-0000E1020000}"/>
    <cellStyle name="Normal 4 2 2 3 3" xfId="296" xr:uid="{00000000-0005-0000-0000-0000E2020000}"/>
    <cellStyle name="Normal 4 2 2 3 3 2" xfId="773" xr:uid="{00000000-0005-0000-0000-0000E3020000}"/>
    <cellStyle name="Normal 4 2 2 3 4" xfId="438" xr:uid="{00000000-0005-0000-0000-0000E4020000}"/>
    <cellStyle name="Normal 4 2 2 3 4 2" xfId="910" xr:uid="{00000000-0005-0000-0000-0000E5020000}"/>
    <cellStyle name="Normal 4 2 2 3 5" xfId="550" xr:uid="{00000000-0005-0000-0000-0000E6020000}"/>
    <cellStyle name="Normal 4 2 2 3 5 2" xfId="1022" xr:uid="{00000000-0005-0000-0000-0000E7020000}"/>
    <cellStyle name="Normal 4 2 2 3 6" xfId="653" xr:uid="{00000000-0005-0000-0000-0000E8020000}"/>
    <cellStyle name="Normal 4 2 2 4" xfId="203" xr:uid="{00000000-0005-0000-0000-0000E9020000}"/>
    <cellStyle name="Normal 4 2 2 4 2" xfId="326" xr:uid="{00000000-0005-0000-0000-0000EA020000}"/>
    <cellStyle name="Normal 4 2 2 4 2 2" xfId="803" xr:uid="{00000000-0005-0000-0000-0000EB020000}"/>
    <cellStyle name="Normal 4 2 2 4 3" xfId="440" xr:uid="{00000000-0005-0000-0000-0000EC020000}"/>
    <cellStyle name="Normal 4 2 2 4 3 2" xfId="912" xr:uid="{00000000-0005-0000-0000-0000ED020000}"/>
    <cellStyle name="Normal 4 2 2 4 4" xfId="552" xr:uid="{00000000-0005-0000-0000-0000EE020000}"/>
    <cellStyle name="Normal 4 2 2 4 4 2" xfId="1024" xr:uid="{00000000-0005-0000-0000-0000EF020000}"/>
    <cellStyle name="Normal 4 2 2 4 5" xfId="683" xr:uid="{00000000-0005-0000-0000-0000F0020000}"/>
    <cellStyle name="Normal 4 2 2 5" xfId="271" xr:uid="{00000000-0005-0000-0000-0000F1020000}"/>
    <cellStyle name="Normal 4 2 2 5 2" xfId="748" xr:uid="{00000000-0005-0000-0000-0000F2020000}"/>
    <cellStyle name="Normal 4 2 2 6" xfId="435" xr:uid="{00000000-0005-0000-0000-0000F3020000}"/>
    <cellStyle name="Normal 4 2 2 6 2" xfId="907" xr:uid="{00000000-0005-0000-0000-0000F4020000}"/>
    <cellStyle name="Normal 4 2 2 7" xfId="547" xr:uid="{00000000-0005-0000-0000-0000F5020000}"/>
    <cellStyle name="Normal 4 2 2 7 2" xfId="1019" xr:uid="{00000000-0005-0000-0000-0000F6020000}"/>
    <cellStyle name="Normal 4 2 2 8" xfId="628" xr:uid="{00000000-0005-0000-0000-0000F7020000}"/>
    <cellStyle name="Normal 4 2 3" xfId="163" xr:uid="{00000000-0005-0000-0000-0000F8020000}"/>
    <cellStyle name="Normal 4 2 3 2" xfId="230" xr:uid="{00000000-0005-0000-0000-0000F9020000}"/>
    <cellStyle name="Normal 4 2 3 2 2" xfId="353" xr:uid="{00000000-0005-0000-0000-0000FA020000}"/>
    <cellStyle name="Normal 4 2 3 2 2 2" xfId="830" xr:uid="{00000000-0005-0000-0000-0000FB020000}"/>
    <cellStyle name="Normal 4 2 3 2 3" xfId="442" xr:uid="{00000000-0005-0000-0000-0000FC020000}"/>
    <cellStyle name="Normal 4 2 3 2 3 2" xfId="914" xr:uid="{00000000-0005-0000-0000-0000FD020000}"/>
    <cellStyle name="Normal 4 2 3 2 4" xfId="554" xr:uid="{00000000-0005-0000-0000-0000FE020000}"/>
    <cellStyle name="Normal 4 2 3 2 4 2" xfId="1026" xr:uid="{00000000-0005-0000-0000-0000FF020000}"/>
    <cellStyle name="Normal 4 2 3 2 5" xfId="710" xr:uid="{00000000-0005-0000-0000-000000030000}"/>
    <cellStyle name="Normal 4 2 3 3" xfId="298" xr:uid="{00000000-0005-0000-0000-000001030000}"/>
    <cellStyle name="Normal 4 2 3 3 2" xfId="775" xr:uid="{00000000-0005-0000-0000-000002030000}"/>
    <cellStyle name="Normal 4 2 3 4" xfId="441" xr:uid="{00000000-0005-0000-0000-000003030000}"/>
    <cellStyle name="Normal 4 2 3 4 2" xfId="913" xr:uid="{00000000-0005-0000-0000-000004030000}"/>
    <cellStyle name="Normal 4 2 3 5" xfId="553" xr:uid="{00000000-0005-0000-0000-000005030000}"/>
    <cellStyle name="Normal 4 2 3 5 2" xfId="1025" xr:uid="{00000000-0005-0000-0000-000006030000}"/>
    <cellStyle name="Normal 4 2 3 6" xfId="655" xr:uid="{00000000-0005-0000-0000-000007030000}"/>
    <cellStyle name="Normal 4 2 4" xfId="160" xr:uid="{00000000-0005-0000-0000-000008030000}"/>
    <cellStyle name="Normal 4 2 4 2" xfId="227" xr:uid="{00000000-0005-0000-0000-000009030000}"/>
    <cellStyle name="Normal 4 2 4 2 2" xfId="350" xr:uid="{00000000-0005-0000-0000-00000A030000}"/>
    <cellStyle name="Normal 4 2 4 2 2 2" xfId="827" xr:uid="{00000000-0005-0000-0000-00000B030000}"/>
    <cellStyle name="Normal 4 2 4 2 3" xfId="444" xr:uid="{00000000-0005-0000-0000-00000C030000}"/>
    <cellStyle name="Normal 4 2 4 2 3 2" xfId="916" xr:uid="{00000000-0005-0000-0000-00000D030000}"/>
    <cellStyle name="Normal 4 2 4 2 4" xfId="556" xr:uid="{00000000-0005-0000-0000-00000E030000}"/>
    <cellStyle name="Normal 4 2 4 2 4 2" xfId="1028" xr:uid="{00000000-0005-0000-0000-00000F030000}"/>
    <cellStyle name="Normal 4 2 4 2 5" xfId="707" xr:uid="{00000000-0005-0000-0000-000010030000}"/>
    <cellStyle name="Normal 4 2 4 3" xfId="295" xr:uid="{00000000-0005-0000-0000-000011030000}"/>
    <cellStyle name="Normal 4 2 4 3 2" xfId="772" xr:uid="{00000000-0005-0000-0000-000012030000}"/>
    <cellStyle name="Normal 4 2 4 4" xfId="443" xr:uid="{00000000-0005-0000-0000-000013030000}"/>
    <cellStyle name="Normal 4 2 4 4 2" xfId="915" xr:uid="{00000000-0005-0000-0000-000014030000}"/>
    <cellStyle name="Normal 4 2 4 5" xfId="555" xr:uid="{00000000-0005-0000-0000-000015030000}"/>
    <cellStyle name="Normal 4 2 4 5 2" xfId="1027" xr:uid="{00000000-0005-0000-0000-000016030000}"/>
    <cellStyle name="Normal 4 2 4 6" xfId="652" xr:uid="{00000000-0005-0000-0000-000017030000}"/>
    <cellStyle name="Normal 4 2 5" xfId="198" xr:uid="{00000000-0005-0000-0000-000018030000}"/>
    <cellStyle name="Normal 4 2 5 2" xfId="322" xr:uid="{00000000-0005-0000-0000-000019030000}"/>
    <cellStyle name="Normal 4 2 5 2 2" xfId="799" xr:uid="{00000000-0005-0000-0000-00001A030000}"/>
    <cellStyle name="Normal 4 2 5 3" xfId="445" xr:uid="{00000000-0005-0000-0000-00001B030000}"/>
    <cellStyle name="Normal 4 2 5 3 2" xfId="917" xr:uid="{00000000-0005-0000-0000-00001C030000}"/>
    <cellStyle name="Normal 4 2 5 4" xfId="557" xr:uid="{00000000-0005-0000-0000-00001D030000}"/>
    <cellStyle name="Normal 4 2 5 4 2" xfId="1029" xr:uid="{00000000-0005-0000-0000-00001E030000}"/>
    <cellStyle name="Normal 4 2 5 5" xfId="679" xr:uid="{00000000-0005-0000-0000-00001F030000}"/>
    <cellStyle name="Normal 4 2 6" xfId="266" xr:uid="{00000000-0005-0000-0000-000020030000}"/>
    <cellStyle name="Normal 4 2 6 2" xfId="744" xr:uid="{00000000-0005-0000-0000-000021030000}"/>
    <cellStyle name="Normal 4 2 7" xfId="434" xr:uid="{00000000-0005-0000-0000-000022030000}"/>
    <cellStyle name="Normal 4 2 7 2" xfId="906" xr:uid="{00000000-0005-0000-0000-000023030000}"/>
    <cellStyle name="Normal 4 2 8" xfId="546" xr:uid="{00000000-0005-0000-0000-000024030000}"/>
    <cellStyle name="Normal 4 2 8 2" xfId="1018" xr:uid="{00000000-0005-0000-0000-000025030000}"/>
    <cellStyle name="Normal 4 2 9" xfId="611" xr:uid="{00000000-0005-0000-0000-000026030000}"/>
    <cellStyle name="Normal 4 3" xfId="90" xr:uid="{00000000-0005-0000-0000-000027030000}"/>
    <cellStyle name="Normal 4 3 2" xfId="165" xr:uid="{00000000-0005-0000-0000-000028030000}"/>
    <cellStyle name="Normal 4 3 2 2" xfId="232" xr:uid="{00000000-0005-0000-0000-000029030000}"/>
    <cellStyle name="Normal 4 3 2 2 2" xfId="355" xr:uid="{00000000-0005-0000-0000-00002A030000}"/>
    <cellStyle name="Normal 4 3 2 2 2 2" xfId="832" xr:uid="{00000000-0005-0000-0000-00002B030000}"/>
    <cellStyle name="Normal 4 3 2 2 3" xfId="448" xr:uid="{00000000-0005-0000-0000-00002C030000}"/>
    <cellStyle name="Normal 4 3 2 2 3 2" xfId="920" xr:uid="{00000000-0005-0000-0000-00002D030000}"/>
    <cellStyle name="Normal 4 3 2 2 4" xfId="560" xr:uid="{00000000-0005-0000-0000-00002E030000}"/>
    <cellStyle name="Normal 4 3 2 2 4 2" xfId="1032" xr:uid="{00000000-0005-0000-0000-00002F030000}"/>
    <cellStyle name="Normal 4 3 2 2 5" xfId="712" xr:uid="{00000000-0005-0000-0000-000030030000}"/>
    <cellStyle name="Normal 4 3 2 3" xfId="300" xr:uid="{00000000-0005-0000-0000-000031030000}"/>
    <cellStyle name="Normal 4 3 2 3 2" xfId="777" xr:uid="{00000000-0005-0000-0000-000032030000}"/>
    <cellStyle name="Normal 4 3 2 4" xfId="447" xr:uid="{00000000-0005-0000-0000-000033030000}"/>
    <cellStyle name="Normal 4 3 2 4 2" xfId="919" xr:uid="{00000000-0005-0000-0000-000034030000}"/>
    <cellStyle name="Normal 4 3 2 5" xfId="559" xr:uid="{00000000-0005-0000-0000-000035030000}"/>
    <cellStyle name="Normal 4 3 2 5 2" xfId="1031" xr:uid="{00000000-0005-0000-0000-000036030000}"/>
    <cellStyle name="Normal 4 3 2 6" xfId="657" xr:uid="{00000000-0005-0000-0000-000037030000}"/>
    <cellStyle name="Normal 4 3 3" xfId="164" xr:uid="{00000000-0005-0000-0000-000038030000}"/>
    <cellStyle name="Normal 4 3 3 2" xfId="231" xr:uid="{00000000-0005-0000-0000-000039030000}"/>
    <cellStyle name="Normal 4 3 3 2 2" xfId="354" xr:uid="{00000000-0005-0000-0000-00003A030000}"/>
    <cellStyle name="Normal 4 3 3 2 2 2" xfId="831" xr:uid="{00000000-0005-0000-0000-00003B030000}"/>
    <cellStyle name="Normal 4 3 3 2 3" xfId="450" xr:uid="{00000000-0005-0000-0000-00003C030000}"/>
    <cellStyle name="Normal 4 3 3 2 3 2" xfId="922" xr:uid="{00000000-0005-0000-0000-00003D030000}"/>
    <cellStyle name="Normal 4 3 3 2 4" xfId="562" xr:uid="{00000000-0005-0000-0000-00003E030000}"/>
    <cellStyle name="Normal 4 3 3 2 4 2" xfId="1034" xr:uid="{00000000-0005-0000-0000-00003F030000}"/>
    <cellStyle name="Normal 4 3 3 2 5" xfId="711" xr:uid="{00000000-0005-0000-0000-000040030000}"/>
    <cellStyle name="Normal 4 3 3 3" xfId="299" xr:uid="{00000000-0005-0000-0000-000041030000}"/>
    <cellStyle name="Normal 4 3 3 3 2" xfId="776" xr:uid="{00000000-0005-0000-0000-000042030000}"/>
    <cellStyle name="Normal 4 3 3 4" xfId="449" xr:uid="{00000000-0005-0000-0000-000043030000}"/>
    <cellStyle name="Normal 4 3 3 4 2" xfId="921" xr:uid="{00000000-0005-0000-0000-000044030000}"/>
    <cellStyle name="Normal 4 3 3 5" xfId="561" xr:uid="{00000000-0005-0000-0000-000045030000}"/>
    <cellStyle name="Normal 4 3 3 5 2" xfId="1033" xr:uid="{00000000-0005-0000-0000-000046030000}"/>
    <cellStyle name="Normal 4 3 3 6" xfId="656" xr:uid="{00000000-0005-0000-0000-000047030000}"/>
    <cellStyle name="Normal 4 3 4" xfId="202" xr:uid="{00000000-0005-0000-0000-000048030000}"/>
    <cellStyle name="Normal 4 3 4 2" xfId="325" xr:uid="{00000000-0005-0000-0000-000049030000}"/>
    <cellStyle name="Normal 4 3 4 2 2" xfId="802" xr:uid="{00000000-0005-0000-0000-00004A030000}"/>
    <cellStyle name="Normal 4 3 4 3" xfId="451" xr:uid="{00000000-0005-0000-0000-00004B030000}"/>
    <cellStyle name="Normal 4 3 4 3 2" xfId="923" xr:uid="{00000000-0005-0000-0000-00004C030000}"/>
    <cellStyle name="Normal 4 3 4 4" xfId="563" xr:uid="{00000000-0005-0000-0000-00004D030000}"/>
    <cellStyle name="Normal 4 3 4 4 2" xfId="1035" xr:uid="{00000000-0005-0000-0000-00004E030000}"/>
    <cellStyle name="Normal 4 3 4 5" xfId="682" xr:uid="{00000000-0005-0000-0000-00004F030000}"/>
    <cellStyle name="Normal 4 3 5" xfId="270" xr:uid="{00000000-0005-0000-0000-000050030000}"/>
    <cellStyle name="Normal 4 3 5 2" xfId="747" xr:uid="{00000000-0005-0000-0000-000051030000}"/>
    <cellStyle name="Normal 4 3 6" xfId="446" xr:uid="{00000000-0005-0000-0000-000052030000}"/>
    <cellStyle name="Normal 4 3 6 2" xfId="918" xr:uid="{00000000-0005-0000-0000-000053030000}"/>
    <cellStyle name="Normal 4 3 7" xfId="558" xr:uid="{00000000-0005-0000-0000-000054030000}"/>
    <cellStyle name="Normal 4 3 7 2" xfId="1030" xr:uid="{00000000-0005-0000-0000-000055030000}"/>
    <cellStyle name="Normal 4 3 8" xfId="627" xr:uid="{00000000-0005-0000-0000-000056030000}"/>
    <cellStyle name="Normal 4 4" xfId="166" xr:uid="{00000000-0005-0000-0000-000057030000}"/>
    <cellStyle name="Normal 4 4 2" xfId="233" xr:uid="{00000000-0005-0000-0000-000058030000}"/>
    <cellStyle name="Normal 4 4 2 2" xfId="356" xr:uid="{00000000-0005-0000-0000-000059030000}"/>
    <cellStyle name="Normal 4 4 2 2 2" xfId="833" xr:uid="{00000000-0005-0000-0000-00005A030000}"/>
    <cellStyle name="Normal 4 4 2 3" xfId="453" xr:uid="{00000000-0005-0000-0000-00005B030000}"/>
    <cellStyle name="Normal 4 4 2 3 2" xfId="925" xr:uid="{00000000-0005-0000-0000-00005C030000}"/>
    <cellStyle name="Normal 4 4 2 4" xfId="565" xr:uid="{00000000-0005-0000-0000-00005D030000}"/>
    <cellStyle name="Normal 4 4 2 4 2" xfId="1037" xr:uid="{00000000-0005-0000-0000-00005E030000}"/>
    <cellStyle name="Normal 4 4 2 5" xfId="713" xr:uid="{00000000-0005-0000-0000-00005F030000}"/>
    <cellStyle name="Normal 4 4 3" xfId="301" xr:uid="{00000000-0005-0000-0000-000060030000}"/>
    <cellStyle name="Normal 4 4 3 2" xfId="778" xr:uid="{00000000-0005-0000-0000-000061030000}"/>
    <cellStyle name="Normal 4 4 4" xfId="452" xr:uid="{00000000-0005-0000-0000-000062030000}"/>
    <cellStyle name="Normal 4 4 4 2" xfId="924" xr:uid="{00000000-0005-0000-0000-000063030000}"/>
    <cellStyle name="Normal 4 4 5" xfId="564" xr:uid="{00000000-0005-0000-0000-000064030000}"/>
    <cellStyle name="Normal 4 4 5 2" xfId="1036" xr:uid="{00000000-0005-0000-0000-000065030000}"/>
    <cellStyle name="Normal 4 4 6" xfId="658" xr:uid="{00000000-0005-0000-0000-000066030000}"/>
    <cellStyle name="Normal 4 5" xfId="159" xr:uid="{00000000-0005-0000-0000-000067030000}"/>
    <cellStyle name="Normal 4 5 2" xfId="226" xr:uid="{00000000-0005-0000-0000-000068030000}"/>
    <cellStyle name="Normal 4 5 2 2" xfId="349" xr:uid="{00000000-0005-0000-0000-000069030000}"/>
    <cellStyle name="Normal 4 5 2 2 2" xfId="826" xr:uid="{00000000-0005-0000-0000-00006A030000}"/>
    <cellStyle name="Normal 4 5 2 3" xfId="455" xr:uid="{00000000-0005-0000-0000-00006B030000}"/>
    <cellStyle name="Normal 4 5 2 3 2" xfId="927" xr:uid="{00000000-0005-0000-0000-00006C030000}"/>
    <cellStyle name="Normal 4 5 2 4" xfId="567" xr:uid="{00000000-0005-0000-0000-00006D030000}"/>
    <cellStyle name="Normal 4 5 2 4 2" xfId="1039" xr:uid="{00000000-0005-0000-0000-00006E030000}"/>
    <cellStyle name="Normal 4 5 2 5" xfId="706" xr:uid="{00000000-0005-0000-0000-00006F030000}"/>
    <cellStyle name="Normal 4 5 3" xfId="294" xr:uid="{00000000-0005-0000-0000-000070030000}"/>
    <cellStyle name="Normal 4 5 3 2" xfId="771" xr:uid="{00000000-0005-0000-0000-000071030000}"/>
    <cellStyle name="Normal 4 5 4" xfId="454" xr:uid="{00000000-0005-0000-0000-000072030000}"/>
    <cellStyle name="Normal 4 5 4 2" xfId="926" xr:uid="{00000000-0005-0000-0000-000073030000}"/>
    <cellStyle name="Normal 4 5 5" xfId="566" xr:uid="{00000000-0005-0000-0000-000074030000}"/>
    <cellStyle name="Normal 4 5 5 2" xfId="1038" xr:uid="{00000000-0005-0000-0000-000075030000}"/>
    <cellStyle name="Normal 4 5 6" xfId="651" xr:uid="{00000000-0005-0000-0000-000076030000}"/>
    <cellStyle name="Normal 4 6" xfId="197" xr:uid="{00000000-0005-0000-0000-000077030000}"/>
    <cellStyle name="Normal 4 6 2" xfId="321" xr:uid="{00000000-0005-0000-0000-000078030000}"/>
    <cellStyle name="Normal 4 6 2 2" xfId="798" xr:uid="{00000000-0005-0000-0000-000079030000}"/>
    <cellStyle name="Normal 4 6 3" xfId="456" xr:uid="{00000000-0005-0000-0000-00007A030000}"/>
    <cellStyle name="Normal 4 6 3 2" xfId="928" xr:uid="{00000000-0005-0000-0000-00007B030000}"/>
    <cellStyle name="Normal 4 6 4" xfId="568" xr:uid="{00000000-0005-0000-0000-00007C030000}"/>
    <cellStyle name="Normal 4 6 4 2" xfId="1040" xr:uid="{00000000-0005-0000-0000-00007D030000}"/>
    <cellStyle name="Normal 4 6 5" xfId="678" xr:uid="{00000000-0005-0000-0000-00007E030000}"/>
    <cellStyle name="Normal 4 7" xfId="265" xr:uid="{00000000-0005-0000-0000-00007F030000}"/>
    <cellStyle name="Normal 4 7 2" xfId="743" xr:uid="{00000000-0005-0000-0000-000080030000}"/>
    <cellStyle name="Normal 4 8" xfId="433" xr:uid="{00000000-0005-0000-0000-000081030000}"/>
    <cellStyle name="Normal 4 8 2" xfId="905" xr:uid="{00000000-0005-0000-0000-000082030000}"/>
    <cellStyle name="Normal 4 9" xfId="545" xr:uid="{00000000-0005-0000-0000-000083030000}"/>
    <cellStyle name="Normal 4 9 2" xfId="1017" xr:uid="{00000000-0005-0000-0000-000084030000}"/>
    <cellStyle name="Normal 5" xfId="20" xr:uid="{00000000-0005-0000-0000-000085030000}"/>
    <cellStyle name="Normal 5 2" xfId="21" xr:uid="{00000000-0005-0000-0000-000086030000}"/>
    <cellStyle name="Normal 5 2 2" xfId="22" xr:uid="{00000000-0005-0000-0000-000087030000}"/>
    <cellStyle name="Normal 5 2 2 2" xfId="94" xr:uid="{00000000-0005-0000-0000-000088030000}"/>
    <cellStyle name="Normal 5 2 3" xfId="93" xr:uid="{00000000-0005-0000-0000-000089030000}"/>
    <cellStyle name="Normal 5 3" xfId="92" xr:uid="{00000000-0005-0000-0000-00008A030000}"/>
    <cellStyle name="Normal 5 4" xfId="107" xr:uid="{00000000-0005-0000-0000-00008B030000}"/>
    <cellStyle name="Normal 5 4 2" xfId="168" xr:uid="{00000000-0005-0000-0000-00008C030000}"/>
    <cellStyle name="Normal 5 4 2 2" xfId="235" xr:uid="{00000000-0005-0000-0000-00008D030000}"/>
    <cellStyle name="Normal 5 4 2 2 2" xfId="358" xr:uid="{00000000-0005-0000-0000-00008E030000}"/>
    <cellStyle name="Normal 5 4 2 2 2 2" xfId="835" xr:uid="{00000000-0005-0000-0000-00008F030000}"/>
    <cellStyle name="Normal 5 4 2 2 3" xfId="459" xr:uid="{00000000-0005-0000-0000-000090030000}"/>
    <cellStyle name="Normal 5 4 2 2 3 2" xfId="931" xr:uid="{00000000-0005-0000-0000-000091030000}"/>
    <cellStyle name="Normal 5 4 2 2 4" xfId="571" xr:uid="{00000000-0005-0000-0000-000092030000}"/>
    <cellStyle name="Normal 5 4 2 2 4 2" xfId="1043" xr:uid="{00000000-0005-0000-0000-000093030000}"/>
    <cellStyle name="Normal 5 4 2 2 5" xfId="715" xr:uid="{00000000-0005-0000-0000-000094030000}"/>
    <cellStyle name="Normal 5 4 2 3" xfId="303" xr:uid="{00000000-0005-0000-0000-000095030000}"/>
    <cellStyle name="Normal 5 4 2 3 2" xfId="780" xr:uid="{00000000-0005-0000-0000-000096030000}"/>
    <cellStyle name="Normal 5 4 2 4" xfId="458" xr:uid="{00000000-0005-0000-0000-000097030000}"/>
    <cellStyle name="Normal 5 4 2 4 2" xfId="930" xr:uid="{00000000-0005-0000-0000-000098030000}"/>
    <cellStyle name="Normal 5 4 2 5" xfId="570" xr:uid="{00000000-0005-0000-0000-000099030000}"/>
    <cellStyle name="Normal 5 4 2 5 2" xfId="1042" xr:uid="{00000000-0005-0000-0000-00009A030000}"/>
    <cellStyle name="Normal 5 4 2 6" xfId="660" xr:uid="{00000000-0005-0000-0000-00009B030000}"/>
    <cellStyle name="Normal 5 4 3" xfId="167" xr:uid="{00000000-0005-0000-0000-00009C030000}"/>
    <cellStyle name="Normal 5 4 3 2" xfId="234" xr:uid="{00000000-0005-0000-0000-00009D030000}"/>
    <cellStyle name="Normal 5 4 3 2 2" xfId="357" xr:uid="{00000000-0005-0000-0000-00009E030000}"/>
    <cellStyle name="Normal 5 4 3 2 2 2" xfId="834" xr:uid="{00000000-0005-0000-0000-00009F030000}"/>
    <cellStyle name="Normal 5 4 3 2 3" xfId="461" xr:uid="{00000000-0005-0000-0000-0000A0030000}"/>
    <cellStyle name="Normal 5 4 3 2 3 2" xfId="933" xr:uid="{00000000-0005-0000-0000-0000A1030000}"/>
    <cellStyle name="Normal 5 4 3 2 4" xfId="573" xr:uid="{00000000-0005-0000-0000-0000A2030000}"/>
    <cellStyle name="Normal 5 4 3 2 4 2" xfId="1045" xr:uid="{00000000-0005-0000-0000-0000A3030000}"/>
    <cellStyle name="Normal 5 4 3 2 5" xfId="714" xr:uid="{00000000-0005-0000-0000-0000A4030000}"/>
    <cellStyle name="Normal 5 4 3 3" xfId="302" xr:uid="{00000000-0005-0000-0000-0000A5030000}"/>
    <cellStyle name="Normal 5 4 3 3 2" xfId="779" xr:uid="{00000000-0005-0000-0000-0000A6030000}"/>
    <cellStyle name="Normal 5 4 3 4" xfId="460" xr:uid="{00000000-0005-0000-0000-0000A7030000}"/>
    <cellStyle name="Normal 5 4 3 4 2" xfId="932" xr:uid="{00000000-0005-0000-0000-0000A8030000}"/>
    <cellStyle name="Normal 5 4 3 5" xfId="572" xr:uid="{00000000-0005-0000-0000-0000A9030000}"/>
    <cellStyle name="Normal 5 4 3 5 2" xfId="1044" xr:uid="{00000000-0005-0000-0000-0000AA030000}"/>
    <cellStyle name="Normal 5 4 3 6" xfId="659" xr:uid="{00000000-0005-0000-0000-0000AB030000}"/>
    <cellStyle name="Normal 5 4 4" xfId="206" xr:uid="{00000000-0005-0000-0000-0000AC030000}"/>
    <cellStyle name="Normal 5 4 4 2" xfId="329" xr:uid="{00000000-0005-0000-0000-0000AD030000}"/>
    <cellStyle name="Normal 5 4 4 2 2" xfId="806" xr:uid="{00000000-0005-0000-0000-0000AE030000}"/>
    <cellStyle name="Normal 5 4 4 3" xfId="462" xr:uid="{00000000-0005-0000-0000-0000AF030000}"/>
    <cellStyle name="Normal 5 4 4 3 2" xfId="934" xr:uid="{00000000-0005-0000-0000-0000B0030000}"/>
    <cellStyle name="Normal 5 4 4 4" xfId="574" xr:uid="{00000000-0005-0000-0000-0000B1030000}"/>
    <cellStyle name="Normal 5 4 4 4 2" xfId="1046" xr:uid="{00000000-0005-0000-0000-0000B2030000}"/>
    <cellStyle name="Normal 5 4 4 5" xfId="686" xr:uid="{00000000-0005-0000-0000-0000B3030000}"/>
    <cellStyle name="Normal 5 4 5" xfId="274" xr:uid="{00000000-0005-0000-0000-0000B4030000}"/>
    <cellStyle name="Normal 5 4 5 2" xfId="751" xr:uid="{00000000-0005-0000-0000-0000B5030000}"/>
    <cellStyle name="Normal 5 4 6" xfId="457" xr:uid="{00000000-0005-0000-0000-0000B6030000}"/>
    <cellStyle name="Normal 5 4 6 2" xfId="929" xr:uid="{00000000-0005-0000-0000-0000B7030000}"/>
    <cellStyle name="Normal 5 4 7" xfId="569" xr:uid="{00000000-0005-0000-0000-0000B8030000}"/>
    <cellStyle name="Normal 5 4 7 2" xfId="1041" xr:uid="{00000000-0005-0000-0000-0000B9030000}"/>
    <cellStyle name="Normal 5 4 8" xfId="631" xr:uid="{00000000-0005-0000-0000-0000BA030000}"/>
    <cellStyle name="Normal 5 5" xfId="1081" xr:uid="{00000000-0005-0000-0000-0000BB030000}"/>
    <cellStyle name="Normal 5 6" xfId="1107" xr:uid="{00000000-0005-0000-0000-0000BC030000}"/>
    <cellStyle name="Normal 6" xfId="23" xr:uid="{00000000-0005-0000-0000-0000BD030000}"/>
    <cellStyle name="Normal 6 2" xfId="24" xr:uid="{00000000-0005-0000-0000-0000BE030000}"/>
    <cellStyle name="Normal 6 2 2" xfId="25" xr:uid="{00000000-0005-0000-0000-0000BF030000}"/>
    <cellStyle name="Normal 6 2 2 2" xfId="97" xr:uid="{00000000-0005-0000-0000-0000C0030000}"/>
    <cellStyle name="Normal 6 2 3" xfId="96" xr:uid="{00000000-0005-0000-0000-0000C1030000}"/>
    <cellStyle name="Normal 6 3" xfId="95" xr:uid="{00000000-0005-0000-0000-0000C2030000}"/>
    <cellStyle name="Normal 7" xfId="26" xr:uid="{00000000-0005-0000-0000-0000C3030000}"/>
    <cellStyle name="Normal 7 2" xfId="27" xr:uid="{00000000-0005-0000-0000-0000C4030000}"/>
    <cellStyle name="Normal 7 2 2" xfId="28" xr:uid="{00000000-0005-0000-0000-0000C5030000}"/>
    <cellStyle name="Normal 7 2 2 2" xfId="100" xr:uid="{00000000-0005-0000-0000-0000C6030000}"/>
    <cellStyle name="Normal 7 2 3" xfId="99" xr:uid="{00000000-0005-0000-0000-0000C7030000}"/>
    <cellStyle name="Normal 7 3" xfId="98" xr:uid="{00000000-0005-0000-0000-0000C8030000}"/>
    <cellStyle name="Normal 8" xfId="29" xr:uid="{00000000-0005-0000-0000-0000C9030000}"/>
    <cellStyle name="Normal 8 2" xfId="30" xr:uid="{00000000-0005-0000-0000-0000CA030000}"/>
    <cellStyle name="Normal 8 2 2" xfId="31" xr:uid="{00000000-0005-0000-0000-0000CB030000}"/>
    <cellStyle name="Normal 8 2 2 2" xfId="103" xr:uid="{00000000-0005-0000-0000-0000CC030000}"/>
    <cellStyle name="Normal 8 2 3" xfId="102" xr:uid="{00000000-0005-0000-0000-0000CD030000}"/>
    <cellStyle name="Normal 8 3" xfId="101" xr:uid="{00000000-0005-0000-0000-0000CE030000}"/>
    <cellStyle name="Normal 9" xfId="32" xr:uid="{00000000-0005-0000-0000-0000CF030000}"/>
    <cellStyle name="Normal 9 2" xfId="104" xr:uid="{00000000-0005-0000-0000-0000D0030000}"/>
    <cellStyle name="Normal 9 2 2" xfId="171" xr:uid="{00000000-0005-0000-0000-0000D1030000}"/>
    <cellStyle name="Normal 9 2 2 2" xfId="238" xr:uid="{00000000-0005-0000-0000-0000D2030000}"/>
    <cellStyle name="Normal 9 2 2 2 2" xfId="361" xr:uid="{00000000-0005-0000-0000-0000D3030000}"/>
    <cellStyle name="Normal 9 2 2 2 2 2" xfId="838" xr:uid="{00000000-0005-0000-0000-0000D4030000}"/>
    <cellStyle name="Normal 9 2 2 2 3" xfId="466" xr:uid="{00000000-0005-0000-0000-0000D5030000}"/>
    <cellStyle name="Normal 9 2 2 2 3 2" xfId="938" xr:uid="{00000000-0005-0000-0000-0000D6030000}"/>
    <cellStyle name="Normal 9 2 2 2 4" xfId="578" xr:uid="{00000000-0005-0000-0000-0000D7030000}"/>
    <cellStyle name="Normal 9 2 2 2 4 2" xfId="1050" xr:uid="{00000000-0005-0000-0000-0000D8030000}"/>
    <cellStyle name="Normal 9 2 2 2 5" xfId="718" xr:uid="{00000000-0005-0000-0000-0000D9030000}"/>
    <cellStyle name="Normal 9 2 2 3" xfId="306" xr:uid="{00000000-0005-0000-0000-0000DA030000}"/>
    <cellStyle name="Normal 9 2 2 3 2" xfId="783" xr:uid="{00000000-0005-0000-0000-0000DB030000}"/>
    <cellStyle name="Normal 9 2 2 4" xfId="465" xr:uid="{00000000-0005-0000-0000-0000DC030000}"/>
    <cellStyle name="Normal 9 2 2 4 2" xfId="937" xr:uid="{00000000-0005-0000-0000-0000DD030000}"/>
    <cellStyle name="Normal 9 2 2 5" xfId="577" xr:uid="{00000000-0005-0000-0000-0000DE030000}"/>
    <cellStyle name="Normal 9 2 2 5 2" xfId="1049" xr:uid="{00000000-0005-0000-0000-0000DF030000}"/>
    <cellStyle name="Normal 9 2 2 6" xfId="663" xr:uid="{00000000-0005-0000-0000-0000E0030000}"/>
    <cellStyle name="Normal 9 2 3" xfId="170" xr:uid="{00000000-0005-0000-0000-0000E1030000}"/>
    <cellStyle name="Normal 9 2 3 2" xfId="237" xr:uid="{00000000-0005-0000-0000-0000E2030000}"/>
    <cellStyle name="Normal 9 2 3 2 2" xfId="360" xr:uid="{00000000-0005-0000-0000-0000E3030000}"/>
    <cellStyle name="Normal 9 2 3 2 2 2" xfId="837" xr:uid="{00000000-0005-0000-0000-0000E4030000}"/>
    <cellStyle name="Normal 9 2 3 2 3" xfId="468" xr:uid="{00000000-0005-0000-0000-0000E5030000}"/>
    <cellStyle name="Normal 9 2 3 2 3 2" xfId="940" xr:uid="{00000000-0005-0000-0000-0000E6030000}"/>
    <cellStyle name="Normal 9 2 3 2 4" xfId="580" xr:uid="{00000000-0005-0000-0000-0000E7030000}"/>
    <cellStyle name="Normal 9 2 3 2 4 2" xfId="1052" xr:uid="{00000000-0005-0000-0000-0000E8030000}"/>
    <cellStyle name="Normal 9 2 3 2 5" xfId="717" xr:uid="{00000000-0005-0000-0000-0000E9030000}"/>
    <cellStyle name="Normal 9 2 3 3" xfId="305" xr:uid="{00000000-0005-0000-0000-0000EA030000}"/>
    <cellStyle name="Normal 9 2 3 3 2" xfId="782" xr:uid="{00000000-0005-0000-0000-0000EB030000}"/>
    <cellStyle name="Normal 9 2 3 4" xfId="467" xr:uid="{00000000-0005-0000-0000-0000EC030000}"/>
    <cellStyle name="Normal 9 2 3 4 2" xfId="939" xr:uid="{00000000-0005-0000-0000-0000ED030000}"/>
    <cellStyle name="Normal 9 2 3 5" xfId="579" xr:uid="{00000000-0005-0000-0000-0000EE030000}"/>
    <cellStyle name="Normal 9 2 3 5 2" xfId="1051" xr:uid="{00000000-0005-0000-0000-0000EF030000}"/>
    <cellStyle name="Normal 9 2 3 6" xfId="662" xr:uid="{00000000-0005-0000-0000-0000F0030000}"/>
    <cellStyle name="Normal 9 2 4" xfId="204" xr:uid="{00000000-0005-0000-0000-0000F1030000}"/>
    <cellStyle name="Normal 9 2 4 2" xfId="327" xr:uid="{00000000-0005-0000-0000-0000F2030000}"/>
    <cellStyle name="Normal 9 2 4 2 2" xfId="804" xr:uid="{00000000-0005-0000-0000-0000F3030000}"/>
    <cellStyle name="Normal 9 2 4 3" xfId="469" xr:uid="{00000000-0005-0000-0000-0000F4030000}"/>
    <cellStyle name="Normal 9 2 4 3 2" xfId="941" xr:uid="{00000000-0005-0000-0000-0000F5030000}"/>
    <cellStyle name="Normal 9 2 4 4" xfId="581" xr:uid="{00000000-0005-0000-0000-0000F6030000}"/>
    <cellStyle name="Normal 9 2 4 4 2" xfId="1053" xr:uid="{00000000-0005-0000-0000-0000F7030000}"/>
    <cellStyle name="Normal 9 2 4 5" xfId="684" xr:uid="{00000000-0005-0000-0000-0000F8030000}"/>
    <cellStyle name="Normal 9 2 5" xfId="272" xr:uid="{00000000-0005-0000-0000-0000F9030000}"/>
    <cellStyle name="Normal 9 2 5 2" xfId="749" xr:uid="{00000000-0005-0000-0000-0000FA030000}"/>
    <cellStyle name="Normal 9 2 6" xfId="464" xr:uid="{00000000-0005-0000-0000-0000FB030000}"/>
    <cellStyle name="Normal 9 2 6 2" xfId="936" xr:uid="{00000000-0005-0000-0000-0000FC030000}"/>
    <cellStyle name="Normal 9 2 7" xfId="576" xr:uid="{00000000-0005-0000-0000-0000FD030000}"/>
    <cellStyle name="Normal 9 2 7 2" xfId="1048" xr:uid="{00000000-0005-0000-0000-0000FE030000}"/>
    <cellStyle name="Normal 9 2 8" xfId="629" xr:uid="{00000000-0005-0000-0000-0000FF030000}"/>
    <cellStyle name="Normal 9 3" xfId="172" xr:uid="{00000000-0005-0000-0000-000000040000}"/>
    <cellStyle name="Normal 9 3 2" xfId="239" xr:uid="{00000000-0005-0000-0000-000001040000}"/>
    <cellStyle name="Normal 9 3 2 2" xfId="362" xr:uid="{00000000-0005-0000-0000-000002040000}"/>
    <cellStyle name="Normal 9 3 2 2 2" xfId="839" xr:uid="{00000000-0005-0000-0000-000003040000}"/>
    <cellStyle name="Normal 9 3 2 3" xfId="471" xr:uid="{00000000-0005-0000-0000-000004040000}"/>
    <cellStyle name="Normal 9 3 2 3 2" xfId="943" xr:uid="{00000000-0005-0000-0000-000005040000}"/>
    <cellStyle name="Normal 9 3 2 4" xfId="583" xr:uid="{00000000-0005-0000-0000-000006040000}"/>
    <cellStyle name="Normal 9 3 2 4 2" xfId="1055" xr:uid="{00000000-0005-0000-0000-000007040000}"/>
    <cellStyle name="Normal 9 3 2 5" xfId="719" xr:uid="{00000000-0005-0000-0000-000008040000}"/>
    <cellStyle name="Normal 9 3 3" xfId="307" xr:uid="{00000000-0005-0000-0000-000009040000}"/>
    <cellStyle name="Normal 9 3 3 2" xfId="784" xr:uid="{00000000-0005-0000-0000-00000A040000}"/>
    <cellStyle name="Normal 9 3 4" xfId="470" xr:uid="{00000000-0005-0000-0000-00000B040000}"/>
    <cellStyle name="Normal 9 3 4 2" xfId="942" xr:uid="{00000000-0005-0000-0000-00000C040000}"/>
    <cellStyle name="Normal 9 3 5" xfId="582" xr:uid="{00000000-0005-0000-0000-00000D040000}"/>
    <cellStyle name="Normal 9 3 5 2" xfId="1054" xr:uid="{00000000-0005-0000-0000-00000E040000}"/>
    <cellStyle name="Normal 9 3 6" xfId="664" xr:uid="{00000000-0005-0000-0000-00000F040000}"/>
    <cellStyle name="Normal 9 4" xfId="169" xr:uid="{00000000-0005-0000-0000-000010040000}"/>
    <cellStyle name="Normal 9 4 2" xfId="236" xr:uid="{00000000-0005-0000-0000-000011040000}"/>
    <cellStyle name="Normal 9 4 2 2" xfId="359" xr:uid="{00000000-0005-0000-0000-000012040000}"/>
    <cellStyle name="Normal 9 4 2 2 2" xfId="836" xr:uid="{00000000-0005-0000-0000-000013040000}"/>
    <cellStyle name="Normal 9 4 2 3" xfId="473" xr:uid="{00000000-0005-0000-0000-000014040000}"/>
    <cellStyle name="Normal 9 4 2 3 2" xfId="945" xr:uid="{00000000-0005-0000-0000-000015040000}"/>
    <cellStyle name="Normal 9 4 2 4" xfId="585" xr:uid="{00000000-0005-0000-0000-000016040000}"/>
    <cellStyle name="Normal 9 4 2 4 2" xfId="1057" xr:uid="{00000000-0005-0000-0000-000017040000}"/>
    <cellStyle name="Normal 9 4 2 5" xfId="716" xr:uid="{00000000-0005-0000-0000-000018040000}"/>
    <cellStyle name="Normal 9 4 3" xfId="304" xr:uid="{00000000-0005-0000-0000-000019040000}"/>
    <cellStyle name="Normal 9 4 3 2" xfId="781" xr:uid="{00000000-0005-0000-0000-00001A040000}"/>
    <cellStyle name="Normal 9 4 4" xfId="472" xr:uid="{00000000-0005-0000-0000-00001B040000}"/>
    <cellStyle name="Normal 9 4 4 2" xfId="944" xr:uid="{00000000-0005-0000-0000-00001C040000}"/>
    <cellStyle name="Normal 9 4 5" xfId="584" xr:uid="{00000000-0005-0000-0000-00001D040000}"/>
    <cellStyle name="Normal 9 4 5 2" xfId="1056" xr:uid="{00000000-0005-0000-0000-00001E040000}"/>
    <cellStyle name="Normal 9 4 6" xfId="661" xr:uid="{00000000-0005-0000-0000-00001F040000}"/>
    <cellStyle name="Normal 9 5" xfId="199" xr:uid="{00000000-0005-0000-0000-000020040000}"/>
    <cellStyle name="Normal 9 5 2" xfId="323" xr:uid="{00000000-0005-0000-0000-000021040000}"/>
    <cellStyle name="Normal 9 5 2 2" xfId="800" xr:uid="{00000000-0005-0000-0000-000022040000}"/>
    <cellStyle name="Normal 9 5 3" xfId="474" xr:uid="{00000000-0005-0000-0000-000023040000}"/>
    <cellStyle name="Normal 9 5 3 2" xfId="946" xr:uid="{00000000-0005-0000-0000-000024040000}"/>
    <cellStyle name="Normal 9 5 4" xfId="586" xr:uid="{00000000-0005-0000-0000-000025040000}"/>
    <cellStyle name="Normal 9 5 4 2" xfId="1058" xr:uid="{00000000-0005-0000-0000-000026040000}"/>
    <cellStyle name="Normal 9 5 5" xfId="680" xr:uid="{00000000-0005-0000-0000-000027040000}"/>
    <cellStyle name="Normal 9 6" xfId="267" xr:uid="{00000000-0005-0000-0000-000028040000}"/>
    <cellStyle name="Normal 9 6 2" xfId="745" xr:uid="{00000000-0005-0000-0000-000029040000}"/>
    <cellStyle name="Normal 9 7" xfId="463" xr:uid="{00000000-0005-0000-0000-00002A040000}"/>
    <cellStyle name="Normal 9 7 2" xfId="935" xr:uid="{00000000-0005-0000-0000-00002B040000}"/>
    <cellStyle name="Normal 9 8" xfId="575" xr:uid="{00000000-0005-0000-0000-00002C040000}"/>
    <cellStyle name="Normal 9 8 2" xfId="1047" xr:uid="{00000000-0005-0000-0000-00002D040000}"/>
    <cellStyle name="Normal 9 9" xfId="613" xr:uid="{00000000-0005-0000-0000-00002E040000}"/>
    <cellStyle name="Normal_bruttoudl.antal" xfId="33" xr:uid="{00000000-0005-0000-0000-00002F040000}"/>
    <cellStyle name="Normal_bruttoudl.beløb" xfId="34" xr:uid="{00000000-0005-0000-0000-000030040000}"/>
    <cellStyle name="Note 2" xfId="612" xr:uid="{00000000-0005-0000-0000-000031040000}"/>
    <cellStyle name="Note 3" xfId="1093" xr:uid="{00000000-0005-0000-0000-000032040000}"/>
    <cellStyle name="Output" xfId="44" builtinId="21" customBuiltin="1"/>
    <cellStyle name="Output 2" xfId="173" xr:uid="{00000000-0005-0000-0000-000034040000}"/>
    <cellStyle name="Overskrift 1" xfId="36" builtinId="16" customBuiltin="1"/>
    <cellStyle name="Overskrift 1 2" xfId="174" xr:uid="{00000000-0005-0000-0000-000036040000}"/>
    <cellStyle name="Overskrift 2" xfId="37" builtinId="17" customBuiltin="1"/>
    <cellStyle name="Overskrift 2 2" xfId="175" xr:uid="{00000000-0005-0000-0000-000038040000}"/>
    <cellStyle name="Overskrift 3" xfId="38" builtinId="18" customBuiltin="1"/>
    <cellStyle name="Overskrift 3 2" xfId="176" xr:uid="{00000000-0005-0000-0000-00003A040000}"/>
    <cellStyle name="Overskrift 4" xfId="39" builtinId="19" customBuiltin="1"/>
    <cellStyle name="Overskrift 4 2" xfId="177" xr:uid="{00000000-0005-0000-0000-00003C040000}"/>
    <cellStyle name="Percent 2" xfId="1088" xr:uid="{00000000-0005-0000-0000-00003D040000}"/>
    <cellStyle name="Procent 2" xfId="105" xr:uid="{00000000-0005-0000-0000-00003E040000}"/>
    <cellStyle name="Procent 3" xfId="200" xr:uid="{00000000-0005-0000-0000-00003F040000}"/>
    <cellStyle name="Procent 4" xfId="240" xr:uid="{00000000-0005-0000-0000-000040040000}"/>
    <cellStyle name="Procent 5" xfId="244" xr:uid="{00000000-0005-0000-0000-000041040000}"/>
    <cellStyle name="Procent 5 2" xfId="366" xr:uid="{00000000-0005-0000-0000-000042040000}"/>
    <cellStyle name="Procent 5 2 2" xfId="843" xr:uid="{00000000-0005-0000-0000-000043040000}"/>
    <cellStyle name="Procent 5 3" xfId="723" xr:uid="{00000000-0005-0000-0000-000044040000}"/>
    <cellStyle name="Procent 6" xfId="247" xr:uid="{00000000-0005-0000-0000-000045040000}"/>
    <cellStyle name="Procent 6 2" xfId="369" xr:uid="{00000000-0005-0000-0000-000046040000}"/>
    <cellStyle name="Procent 6 2 2" xfId="846" xr:uid="{00000000-0005-0000-0000-000047040000}"/>
    <cellStyle name="Procent 6 3" xfId="726" xr:uid="{00000000-0005-0000-0000-000048040000}"/>
    <cellStyle name="Procent 7" xfId="250" xr:uid="{00000000-0005-0000-0000-000049040000}"/>
    <cellStyle name="Procent 7 2" xfId="729" xr:uid="{00000000-0005-0000-0000-00004A040000}"/>
    <cellStyle name="Procent 8" xfId="268" xr:uid="{00000000-0005-0000-0000-00004B040000}"/>
    <cellStyle name="Procent 9" xfId="1083" xr:uid="{00000000-0005-0000-0000-00004C040000}"/>
    <cellStyle name="Sammenkædet celle" xfId="46" builtinId="24" customBuiltin="1"/>
    <cellStyle name="Sammenkædet celle 2" xfId="178" xr:uid="{00000000-0005-0000-0000-00004E040000}"/>
    <cellStyle name="Titel" xfId="35" builtinId="15" customBuiltin="1"/>
    <cellStyle name="Titel 2" xfId="179" xr:uid="{00000000-0005-0000-0000-000050040000}"/>
    <cellStyle name="Total" xfId="50" builtinId="25" customBuiltin="1"/>
    <cellStyle name="Total 2" xfId="180" xr:uid="{00000000-0005-0000-0000-000052040000}"/>
    <cellStyle name="Ugyldig" xfId="41" builtinId="27" customBuiltin="1"/>
    <cellStyle name="Ugyldig 2" xfId="181" xr:uid="{00000000-0005-0000-0000-00005404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haredStrings" Target="sharedStrings.xml"/><Relationship Id="rId47"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theme" Target="theme/theme1.xml"/><Relationship Id="rId45"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alcChain" Target="calcChain.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Ark1">
    <pageSetUpPr fitToPage="1"/>
  </sheetPr>
  <dimension ref="A1:A42"/>
  <sheetViews>
    <sheetView tabSelected="1" workbookViewId="0">
      <selection activeCell="F27" sqref="F27"/>
    </sheetView>
  </sheetViews>
  <sheetFormatPr defaultRowHeight="12.75" x14ac:dyDescent="0.2"/>
  <cols>
    <col min="1" max="1" width="117.42578125" customWidth="1"/>
  </cols>
  <sheetData>
    <row r="1" spans="1:1" ht="18" x14ac:dyDescent="0.25">
      <c r="A1" s="37" t="s">
        <v>86</v>
      </c>
    </row>
    <row r="3" spans="1:1" x14ac:dyDescent="0.2">
      <c r="A3" s="253" t="s">
        <v>241</v>
      </c>
    </row>
    <row r="4" spans="1:1" x14ac:dyDescent="0.2">
      <c r="A4" s="253" t="s">
        <v>242</v>
      </c>
    </row>
    <row r="5" spans="1:1" x14ac:dyDescent="0.2">
      <c r="A5" s="110" t="s">
        <v>243</v>
      </c>
    </row>
    <row r="6" spans="1:1" x14ac:dyDescent="0.2">
      <c r="A6" s="110" t="s">
        <v>244</v>
      </c>
    </row>
    <row r="7" spans="1:1" x14ac:dyDescent="0.2">
      <c r="A7" s="110" t="s">
        <v>245</v>
      </c>
    </row>
    <row r="8" spans="1:1" x14ac:dyDescent="0.2">
      <c r="A8" s="110" t="s">
        <v>246</v>
      </c>
    </row>
    <row r="9" spans="1:1" x14ac:dyDescent="0.2">
      <c r="A9" s="110" t="s">
        <v>247</v>
      </c>
    </row>
    <row r="10" spans="1:1" x14ac:dyDescent="0.2">
      <c r="A10" s="110" t="s">
        <v>248</v>
      </c>
    </row>
    <row r="11" spans="1:1" x14ac:dyDescent="0.2">
      <c r="A11" s="110" t="s">
        <v>249</v>
      </c>
    </row>
    <row r="12" spans="1:1" x14ac:dyDescent="0.2">
      <c r="A12" s="110" t="s">
        <v>250</v>
      </c>
    </row>
    <row r="13" spans="1:1" x14ac:dyDescent="0.2">
      <c r="A13" s="110" t="s">
        <v>251</v>
      </c>
    </row>
    <row r="14" spans="1:1" x14ac:dyDescent="0.2">
      <c r="A14" s="110" t="s">
        <v>252</v>
      </c>
    </row>
    <row r="15" spans="1:1" x14ac:dyDescent="0.2">
      <c r="A15" s="253" t="s">
        <v>253</v>
      </c>
    </row>
    <row r="16" spans="1:1" x14ac:dyDescent="0.2">
      <c r="A16" s="253" t="s">
        <v>209</v>
      </c>
    </row>
    <row r="17" spans="1:1" x14ac:dyDescent="0.2">
      <c r="A17" s="253" t="s">
        <v>210</v>
      </c>
    </row>
    <row r="18" spans="1:1" x14ac:dyDescent="0.2">
      <c r="A18" s="253" t="s">
        <v>211</v>
      </c>
    </row>
    <row r="19" spans="1:1" x14ac:dyDescent="0.2">
      <c r="A19" s="253" t="s">
        <v>212</v>
      </c>
    </row>
    <row r="20" spans="1:1" x14ac:dyDescent="0.2">
      <c r="A20" s="110" t="s">
        <v>213</v>
      </c>
    </row>
    <row r="21" spans="1:1" x14ac:dyDescent="0.2">
      <c r="A21" s="253" t="s">
        <v>254</v>
      </c>
    </row>
    <row r="22" spans="1:1" x14ac:dyDescent="0.2">
      <c r="A22" s="253" t="s">
        <v>255</v>
      </c>
    </row>
    <row r="23" spans="1:1" x14ac:dyDescent="0.2">
      <c r="A23" s="253" t="s">
        <v>256</v>
      </c>
    </row>
    <row r="24" spans="1:1" x14ac:dyDescent="0.2">
      <c r="A24" s="253" t="s">
        <v>257</v>
      </c>
    </row>
    <row r="25" spans="1:1" x14ac:dyDescent="0.2">
      <c r="A25" s="253" t="s">
        <v>258</v>
      </c>
    </row>
    <row r="26" spans="1:1" x14ac:dyDescent="0.2">
      <c r="A26" s="253" t="s">
        <v>259</v>
      </c>
    </row>
    <row r="27" spans="1:1" x14ac:dyDescent="0.2">
      <c r="A27" s="253" t="s">
        <v>260</v>
      </c>
    </row>
    <row r="28" spans="1:1" x14ac:dyDescent="0.2">
      <c r="A28" s="253" t="s">
        <v>261</v>
      </c>
    </row>
    <row r="29" spans="1:1" x14ac:dyDescent="0.2">
      <c r="A29" s="253" t="s">
        <v>262</v>
      </c>
    </row>
    <row r="30" spans="1:1" x14ac:dyDescent="0.2">
      <c r="A30" s="253" t="s">
        <v>263</v>
      </c>
    </row>
    <row r="31" spans="1:1" x14ac:dyDescent="0.2">
      <c r="A31" s="253" t="s">
        <v>264</v>
      </c>
    </row>
    <row r="32" spans="1:1" x14ac:dyDescent="0.2">
      <c r="A32" s="253" t="s">
        <v>265</v>
      </c>
    </row>
    <row r="33" spans="1:1" x14ac:dyDescent="0.2">
      <c r="A33" s="253" t="s">
        <v>266</v>
      </c>
    </row>
    <row r="34" spans="1:1" x14ac:dyDescent="0.2">
      <c r="A34" s="253" t="s">
        <v>267</v>
      </c>
    </row>
    <row r="35" spans="1:1" x14ac:dyDescent="0.2">
      <c r="A35" s="114" t="s">
        <v>268</v>
      </c>
    </row>
    <row r="36" spans="1:1" x14ac:dyDescent="0.2">
      <c r="A36" s="114" t="s">
        <v>269</v>
      </c>
    </row>
    <row r="37" spans="1:1" x14ac:dyDescent="0.2">
      <c r="A37" s="253" t="s">
        <v>172</v>
      </c>
    </row>
    <row r="38" spans="1:1" x14ac:dyDescent="0.2">
      <c r="A38" s="253" t="s">
        <v>270</v>
      </c>
    </row>
    <row r="39" spans="1:1" x14ac:dyDescent="0.2">
      <c r="A39" s="253" t="s">
        <v>271</v>
      </c>
    </row>
    <row r="40" spans="1:1" x14ac:dyDescent="0.2">
      <c r="A40" s="253" t="s">
        <v>272</v>
      </c>
    </row>
    <row r="41" spans="1:1" x14ac:dyDescent="0.2">
      <c r="A41" s="19"/>
    </row>
    <row r="42" spans="1:1" x14ac:dyDescent="0.2">
      <c r="A42" s="19"/>
    </row>
  </sheetData>
  <phoneticPr fontId="17" type="noConversion"/>
  <hyperlinks>
    <hyperlink ref="A3" location="'Tabel 1'!A1" display="Tabel 1 Realkreditinstitutternes bruttoudlån fordelt efter ejendomsarter 1995-2018" xr:uid="{00000000-0004-0000-0000-000000000000}"/>
    <hyperlink ref="A4" location="'Tabel 2'!A1" display="Tabel 2 Realkreditinstitutternes bruttoudlån fordelt efter ejendomsarter, antal bevillinger" xr:uid="{00000000-0004-0000-0000-000001000000}"/>
    <hyperlink ref="A5" location="'Tabel 3'!A1" display="Tabel 3 Realkreditinstitutternes overførsler fordelt efter ejendomsarter" xr:uid="{00000000-0004-0000-0000-000002000000}"/>
    <hyperlink ref="A6" location="'Tabel 4'!A1" display="Tabel 4 Realkreditinstutternes ekstraordinære indfrielser fordelt efter ejendomsarter" xr:uid="{00000000-0004-0000-0000-000003000000}"/>
    <hyperlink ref="A7" location="'Tabel 5'!A1" display="Tabel 5 Realkreditinstitutternes ordinære afdrag fordelt efter ejendomsarter" xr:uid="{00000000-0004-0000-0000-000004000000}"/>
    <hyperlink ref="A8" location="'Tabel 6'!A1" display="Tabel 6 Realkreditinstitutternes nettoudlån fordelt efter ejendomsarter" xr:uid="{00000000-0004-0000-0000-000005000000}"/>
    <hyperlink ref="A9" location="'Tabel 7'!A1" display="Tabel 7 Realkreditinstitutternes bruttoudlån som rentetilpasningslån fordelt efter ejendomsarter" xr:uid="{00000000-0004-0000-0000-000006000000}"/>
    <hyperlink ref="A10" location="'Tabel 8'!A1" display="Tabel 8 Realkreditinstitutternes bruttoudlån som rentetilpasningslån fordelt efter ejendomsarter, antal bevillinger" xr:uid="{00000000-0004-0000-0000-000007000000}"/>
    <hyperlink ref="A11" location="'Tabel 9'!A1" display="Tabel 9 Realkreditinstitutternes overførsler som rentetilpasningslån fordelt efter ejendomsarter" xr:uid="{00000000-0004-0000-0000-000008000000}"/>
    <hyperlink ref="A12" location="'Tabel 10'!A1" display="Tabel 10 Realkreditinstutternes ekstraordinære indfrielser som rentetilpasningslån fordelt efter ejendomsarter" xr:uid="{00000000-0004-0000-0000-000009000000}"/>
    <hyperlink ref="A13" location="'Tabel 11'!A1" display="Tabel 11Realkreditinstitutternes ordinære afdrag som rentetilpasningslån fordelt efter ejendomsarter" xr:uid="{00000000-0004-0000-0000-00000A000000}"/>
    <hyperlink ref="A14" location="'Tabel 12'!A1" display="Tabel 12 Realkreditinstitutternes nettoudlån som rentetilpasningslån fordelt efter ejendomsarter" xr:uid="{00000000-0004-0000-0000-00000B000000}"/>
    <hyperlink ref="A15" location="'Tabel 13'!A1" display="Tabel 13 Realkreditinstitutternes bruttoudlån som variabelt forrentede lån med renteloft fordelt efter ejendomsarter 1995-2007" xr:uid="{00000000-0004-0000-0000-00000C000000}"/>
    <hyperlink ref="A16" location="'Tabel 14'!A1" display="Tabel 14 Realkreditinstitutternes bruttoudlån som variabelt forrentede lån med renteloft fordelt efter ejendomsarter, antal bevillinger 1995-2007" xr:uid="{00000000-0004-0000-0000-00000D000000}"/>
    <hyperlink ref="A17" location="'Tabel 15'!A1" display="Tabel 15 Realkreditinstitutternes overførsler som variabelt forrentede lån med renteloft fordelt efter ejendomsarter 1995-2007" xr:uid="{00000000-0004-0000-0000-00000E000000}"/>
    <hyperlink ref="A18" location="'Tabel 16'!A1" display="Tabel 16 Realkreditinstitutternes ekstraordinære indfrielser som variabelt forrentede lån med renteloft fordelt efter ejendomsarter 1995-2007" xr:uid="{00000000-0004-0000-0000-00000F000000}"/>
    <hyperlink ref="A19" location="'Tabel 17'!A1" display="Tabel 17 Realkreditinstitutternes ordinære afdrag som variabelt forrentede lån med renteloft fordelt efter ejendomsarter 1995-2007" xr:uid="{00000000-0004-0000-0000-000010000000}"/>
    <hyperlink ref="A20" location="'Tabel 18'!A1" display="Tabel 18 Realkreditinstitutternes nettoudlån som variabelt forrentede lån med renteloft fordelt efter ejendomsarter 1995-2007" xr:uid="{00000000-0004-0000-0000-000011000000}"/>
    <hyperlink ref="A21" location="'Tabel 19'!A1" display="Tabel 19. Realkreditinstitutternes bruttoudlån som eurolån fordelt efter ejendomsarter 1999-2007" xr:uid="{00000000-0004-0000-0000-000012000000}"/>
    <hyperlink ref="A22" location="'Tabel 20'!A1" display="Tabel 20 Realkreditinstitutternes bruttoudlån som eurolån fordelt efter ejendomsarter, antal bevilinger 1999-2007" xr:uid="{00000000-0004-0000-0000-000013000000}"/>
    <hyperlink ref="A23" location="'Tabel 21'!A1" display="Tabel 21 Realkreditinstitutternes overførsler som eurolån fordelt efter ejendomsarter 1999-2007" xr:uid="{00000000-0004-0000-0000-000014000000}"/>
    <hyperlink ref="A24" location="'Tabel 22'!A1" display="Tabel 22 Realkreditinstitutternes ekstraordinære indfrielser som eurolån fordelt efter ejendomsarter 1999-2007" xr:uid="{00000000-0004-0000-0000-000015000000}"/>
    <hyperlink ref="A25" location="'Tabel 23'!A1" display="Tabel 23 Realkreditinstitutternes ordinære afdrag som eurolån fordelt efter ejendomsarter 1999-2007" xr:uid="{00000000-0004-0000-0000-000016000000}"/>
    <hyperlink ref="A26" location="'Tabel 24'!A1" display="Tabel 24 Realkreditinstitutternes nettoudlån som eurolån fordelt efter ejendomsarter 2000-2007" xr:uid="{00000000-0004-0000-0000-000017000000}"/>
    <hyperlink ref="A27" location="'Tabel 25'!A1" display="Tabel 25 Realkreditinstitutternes bruttoudlån som rentetilpasningslån i kr. fordelt efter ejendomsarter 2000-2007" xr:uid="{00000000-0004-0000-0000-000018000000}"/>
    <hyperlink ref="A28" location="'Tabel 26'!A1" display="Tabel 26 Realkreditinstitutternes bruttoudlån som rentetilpasningslån i kr. fordelt efter ejendomsarter, antal bevillinger 2000-2007" xr:uid="{00000000-0004-0000-0000-000019000000}"/>
    <hyperlink ref="A29" location="'Tabel 27'!A1" display="Tabel 27 Realkreditinstitutternes overførsler som rentetilpasningslån i kr. fordelt efter ejendomsarter 2000-2007" xr:uid="{00000000-0004-0000-0000-00001A000000}"/>
    <hyperlink ref="A30" location="'Tabel 28'!A1" display="Tabel 28 Realkreditinstitutternes ekstraordinære indfrielser som rentetilpasningslån i kr. fordelt efter ejendomsarter 2000-2007" xr:uid="{00000000-0004-0000-0000-00001B000000}"/>
    <hyperlink ref="A31" location="'Tabel 29'!A1" display="Tabel 29 Realkreditinstitutternes ordinære afdrag som rentetilpasningslån i kr. fordelt efter ejendomsarter 2000-2007" xr:uid="{00000000-0004-0000-0000-00001C000000}"/>
    <hyperlink ref="A32" location="'Tabel 30'!A1" display="Tabel 30 Realkreditinstitutternes nettooudlån som rentetilpasningslån i kr. fordelt efter ejendomsarter 2000-2007" xr:uid="{00000000-0004-0000-0000-00001D000000}"/>
    <hyperlink ref="A33" location="'Tabel 31'!A1" display="Tabel 25 Realkreditinstitutternes månedlige bruttoudlån fordelt efter ejendomsarter 1995-2007" xr:uid="{00000000-0004-0000-0000-00001E000000}"/>
    <hyperlink ref="A34" location="'Tabel 32'!A1" display="Tabel 32 Realkreditinstitutternes månedlige nettoudlån fordelt efter ejendomsarter 1995-2007" xr:uid="{00000000-0004-0000-0000-00001F000000}"/>
    <hyperlink ref="A35" location="'Tabel 33'!A1" display="Tabel 33 Realkreditinstitutternes bruttoudlån fordelt efter låneformer og afdragstid" xr:uid="{00000000-0004-0000-0000-000020000000}"/>
    <hyperlink ref="A36" location="'Tabel 34'!A1" display="Tabel 34 Realkreditinstitutternes bruttoudlån fordelt efter låneformer og afdragstid" xr:uid="{00000000-0004-0000-0000-000021000000}"/>
    <hyperlink ref="A38" location="'Tabel 36'!A1" display="Tabel 36. Realkreditinstitutternes obligationsrestgæld fordelt efter ejendomsarter 1997-2007" xr:uid="{00000000-0004-0000-0000-000023000000}"/>
    <hyperlink ref="A39" location="'Tabel 37'!A1" display="Tabel 37. Udestående lånemasse til ejerboliger fordelt på lånetyper og lån med afdragsfrihed, ultimo" xr:uid="{00000000-0004-0000-0000-000024000000}"/>
    <hyperlink ref="A40" location="'Tabel 38'!A1" display="Tabel 38. Det samlede antal realkreditlån 1992-2006" xr:uid="{00000000-0004-0000-0000-000025000000}"/>
    <hyperlink ref="A37" location="'Tabel 35'!A1" display="Tabel 35. Bruttoudlån fordelt på by- og landdistrikt samt ejendomskategorier 1995-2007" xr:uid="{00000000-0004-0000-0000-000022000000}"/>
  </hyperlinks>
  <pageMargins left="0.74803149606299213" right="0.74803149606299213" top="0.98425196850393704" bottom="0.98425196850393704" header="0" footer="0"/>
  <pageSetup paperSize="9"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Ark10">
    <pageSetUpPr fitToPage="1"/>
  </sheetPr>
  <dimension ref="A2:U28"/>
  <sheetViews>
    <sheetView workbookViewId="0">
      <pane xSplit="1" ySplit="4" topLeftCell="N5" activePane="bottomRight" state="frozen"/>
      <selection pane="topRight" activeCell="B1" sqref="B1"/>
      <selection pane="bottomLeft" activeCell="A5" sqref="A5"/>
      <selection pane="bottomRight" activeCell="T3" sqref="T3"/>
    </sheetView>
  </sheetViews>
  <sheetFormatPr defaultRowHeight="12.75" x14ac:dyDescent="0.2"/>
  <cols>
    <col min="1" max="1" width="112.5703125" bestFit="1" customWidth="1"/>
    <col min="2" max="5" width="10.7109375" customWidth="1"/>
    <col min="7" max="7" width="10.28515625" bestFit="1" customWidth="1"/>
    <col min="9" max="9" width="11.28515625" bestFit="1" customWidth="1"/>
    <col min="17" max="18" width="10.28515625" bestFit="1" customWidth="1"/>
    <col min="19" max="19" width="14.140625" bestFit="1" customWidth="1"/>
    <col min="20" max="20" width="10.140625" bestFit="1" customWidth="1"/>
    <col min="21" max="21" width="8.5703125" bestFit="1" customWidth="1"/>
  </cols>
  <sheetData>
    <row r="2" spans="1:21" x14ac:dyDescent="0.2">
      <c r="A2" s="1" t="s">
        <v>204</v>
      </c>
      <c r="E2" s="34"/>
      <c r="F2" s="34"/>
      <c r="G2" s="34"/>
      <c r="H2" s="34"/>
      <c r="I2" s="34"/>
      <c r="J2" s="34"/>
      <c r="K2" s="34"/>
      <c r="R2" s="248"/>
      <c r="T2" s="248"/>
    </row>
    <row r="3" spans="1:21" x14ac:dyDescent="0.2">
      <c r="A3" s="2" t="s">
        <v>0</v>
      </c>
      <c r="B3" s="172">
        <v>2000</v>
      </c>
      <c r="C3" s="172">
        <v>2001</v>
      </c>
      <c r="D3" s="172">
        <v>2002</v>
      </c>
      <c r="E3" s="172">
        <v>2003</v>
      </c>
      <c r="F3" s="172">
        <v>2004</v>
      </c>
      <c r="G3" s="173">
        <v>2005</v>
      </c>
      <c r="H3" s="173">
        <v>2006</v>
      </c>
      <c r="I3" s="173">
        <v>2007</v>
      </c>
      <c r="J3" s="173">
        <v>2008</v>
      </c>
      <c r="K3" s="173">
        <v>2009</v>
      </c>
      <c r="L3" s="173">
        <v>2010</v>
      </c>
      <c r="M3" s="173">
        <v>2011</v>
      </c>
      <c r="N3" s="173">
        <v>2012</v>
      </c>
      <c r="O3" s="173">
        <v>2013</v>
      </c>
      <c r="P3" s="173">
        <v>2014</v>
      </c>
      <c r="Q3" s="173">
        <v>2015</v>
      </c>
      <c r="R3" s="173">
        <v>2016</v>
      </c>
      <c r="S3" s="173">
        <v>2017</v>
      </c>
      <c r="T3" s="173">
        <v>2018</v>
      </c>
      <c r="U3" s="173">
        <v>2019</v>
      </c>
    </row>
    <row r="4" spans="1:21" x14ac:dyDescent="0.2">
      <c r="A4" s="5" t="s">
        <v>1</v>
      </c>
      <c r="B4" s="6">
        <v>2017.3046350000002</v>
      </c>
      <c r="C4" s="6">
        <v>5670.3307349999995</v>
      </c>
      <c r="D4" s="6">
        <v>12888.093848</v>
      </c>
      <c r="E4" s="6">
        <v>39085.624820999998</v>
      </c>
      <c r="F4" s="6">
        <v>48643.718252999999</v>
      </c>
      <c r="G4" s="39">
        <v>86629.084078000014</v>
      </c>
      <c r="H4" s="7">
        <v>78068.925027999998</v>
      </c>
      <c r="I4" s="7">
        <v>34942.997278999996</v>
      </c>
      <c r="J4" s="7">
        <v>16704.597472000001</v>
      </c>
      <c r="K4" s="8">
        <v>35110.356680999997</v>
      </c>
      <c r="L4" s="8">
        <v>38733.510639</v>
      </c>
      <c r="M4" s="8">
        <v>31379.462874000001</v>
      </c>
      <c r="N4" s="8">
        <v>62222.305699999997</v>
      </c>
      <c r="O4" s="8">
        <v>45900.962134000001</v>
      </c>
      <c r="P4" s="8">
        <v>52537.612134000003</v>
      </c>
      <c r="Q4" s="8">
        <v>86362.049578999999</v>
      </c>
      <c r="R4" s="8">
        <v>76467.447579</v>
      </c>
      <c r="S4" s="8">
        <v>66031.962591000003</v>
      </c>
      <c r="T4" s="8">
        <v>60864.326388000001</v>
      </c>
      <c r="U4" s="8">
        <v>78065.384338000003</v>
      </c>
    </row>
    <row r="5" spans="1:21" x14ac:dyDescent="0.2">
      <c r="B5" s="9"/>
      <c r="C5" s="9"/>
      <c r="D5" s="9"/>
      <c r="E5" s="9"/>
      <c r="F5" s="9"/>
      <c r="G5" s="40"/>
      <c r="H5" s="9"/>
      <c r="I5" s="9"/>
      <c r="J5" s="9"/>
      <c r="K5" s="12"/>
      <c r="L5" s="69"/>
      <c r="M5" s="69"/>
      <c r="N5" s="69"/>
      <c r="O5" s="69"/>
      <c r="P5" s="69"/>
      <c r="Q5" s="69"/>
      <c r="R5" s="69"/>
      <c r="S5" s="48"/>
      <c r="T5" s="48"/>
      <c r="U5" s="48"/>
    </row>
    <row r="6" spans="1:21" x14ac:dyDescent="0.2">
      <c r="A6" t="s">
        <v>2</v>
      </c>
      <c r="B6" s="9">
        <v>394.22814699999998</v>
      </c>
      <c r="C6" s="9">
        <v>902.68529000000001</v>
      </c>
      <c r="D6" s="9">
        <v>2068.9649909999998</v>
      </c>
      <c r="E6" s="9">
        <v>2126.7241570000001</v>
      </c>
      <c r="F6" s="9">
        <v>3242.9895289999999</v>
      </c>
      <c r="G6" s="40">
        <v>8208.494458000001</v>
      </c>
      <c r="H6" s="9">
        <v>8770.502837</v>
      </c>
      <c r="I6" s="9">
        <v>8340.7128749999993</v>
      </c>
      <c r="J6" s="9">
        <v>3057.0640210000001</v>
      </c>
      <c r="K6" s="48">
        <v>9819.0771700000005</v>
      </c>
      <c r="L6" s="48">
        <v>9112.1602629999998</v>
      </c>
      <c r="M6" s="48">
        <v>8600.2573549999997</v>
      </c>
      <c r="N6" s="48">
        <v>10802.27571</v>
      </c>
      <c r="O6" s="48">
        <v>14220.04408</v>
      </c>
      <c r="P6" s="48">
        <v>14111.873441</v>
      </c>
      <c r="Q6" s="48">
        <v>19616.095969999998</v>
      </c>
      <c r="R6" s="48">
        <v>18906.864110000002</v>
      </c>
      <c r="S6" s="48">
        <v>17373.887881999999</v>
      </c>
      <c r="T6" s="48">
        <v>10617.704948999999</v>
      </c>
      <c r="U6" s="48">
        <v>17480.356370000001</v>
      </c>
    </row>
    <row r="7" spans="1:21" x14ac:dyDescent="0.2">
      <c r="A7" t="s">
        <v>3</v>
      </c>
      <c r="B7" s="9">
        <v>29.339247</v>
      </c>
      <c r="C7" s="9">
        <v>12.927732000000001</v>
      </c>
      <c r="D7" s="9">
        <v>378.538771</v>
      </c>
      <c r="E7" s="9">
        <v>76.905569</v>
      </c>
      <c r="F7" s="9">
        <v>339.78230600000001</v>
      </c>
      <c r="G7" s="40">
        <v>70.918069000000003</v>
      </c>
      <c r="H7" s="40">
        <v>73.042218000000005</v>
      </c>
      <c r="I7" s="40">
        <v>38.202421000000001</v>
      </c>
      <c r="J7" s="40">
        <v>78.027952999999997</v>
      </c>
      <c r="K7" s="48">
        <v>46.761912000000002</v>
      </c>
      <c r="L7" s="48">
        <v>71.534755000000004</v>
      </c>
      <c r="M7" s="48">
        <v>9.4830319999999997</v>
      </c>
      <c r="N7" s="48">
        <v>664.36199699999997</v>
      </c>
      <c r="O7" s="48">
        <v>3684.7707850000002</v>
      </c>
      <c r="P7" s="48">
        <v>63.238992000000003</v>
      </c>
      <c r="Q7" s="48">
        <v>117.81516000000001</v>
      </c>
      <c r="R7" s="48">
        <v>92.649349000000001</v>
      </c>
      <c r="S7" s="48">
        <v>236.47064899999998</v>
      </c>
      <c r="T7" s="48">
        <v>68.603627000000003</v>
      </c>
      <c r="U7" s="48">
        <v>10.384588000000001</v>
      </c>
    </row>
    <row r="8" spans="1:21" x14ac:dyDescent="0.2">
      <c r="A8" t="s">
        <v>4</v>
      </c>
      <c r="B8" s="9">
        <v>0</v>
      </c>
      <c r="C8" s="9">
        <v>0.601074</v>
      </c>
      <c r="D8" s="9">
        <v>0.21401700000000001</v>
      </c>
      <c r="E8" s="9">
        <v>2.9009E-2</v>
      </c>
      <c r="F8" s="9">
        <v>0.80905199999999999</v>
      </c>
      <c r="G8" s="40">
        <v>0.190807</v>
      </c>
      <c r="H8" s="40">
        <v>3.4509999999999999E-2</v>
      </c>
      <c r="I8" s="40">
        <v>41.332726000000001</v>
      </c>
      <c r="J8" s="40">
        <v>1.112633</v>
      </c>
      <c r="K8" s="48">
        <v>9.9799999999999997E-4</v>
      </c>
      <c r="L8" s="261">
        <v>0</v>
      </c>
      <c r="M8" s="48">
        <v>0.17580499999999999</v>
      </c>
      <c r="N8" s="48">
        <v>9.810000000000001E-4</v>
      </c>
      <c r="O8" s="48">
        <v>117.022268</v>
      </c>
      <c r="P8" s="48">
        <v>13.691110999999999</v>
      </c>
      <c r="Q8" s="48">
        <v>0.18667</v>
      </c>
      <c r="R8" s="48">
        <v>87.372050000000002</v>
      </c>
      <c r="S8" s="48">
        <v>0.52145900000000001</v>
      </c>
      <c r="T8" s="48">
        <v>0.71394500000000005</v>
      </c>
      <c r="U8" s="48">
        <v>14.016159</v>
      </c>
    </row>
    <row r="9" spans="1:21" x14ac:dyDescent="0.2">
      <c r="A9" t="s">
        <v>5</v>
      </c>
      <c r="B9" s="9">
        <v>0</v>
      </c>
      <c r="C9" s="9">
        <v>31.351635000000002</v>
      </c>
      <c r="D9" s="9">
        <v>47.427335999999997</v>
      </c>
      <c r="E9" s="9">
        <v>0.404665</v>
      </c>
      <c r="F9" s="9">
        <v>23.556673</v>
      </c>
      <c r="G9" s="40">
        <v>7.0713989999999995</v>
      </c>
      <c r="H9" s="40">
        <v>27.451867</v>
      </c>
      <c r="I9" s="40">
        <v>10.908533</v>
      </c>
      <c r="J9" s="40">
        <v>0.28918700000000003</v>
      </c>
      <c r="K9" s="48">
        <v>6.1120159999999997</v>
      </c>
      <c r="L9" s="48">
        <v>2.845072</v>
      </c>
      <c r="M9" s="48">
        <v>43.302416000000001</v>
      </c>
      <c r="N9" s="48">
        <v>30.289051000000001</v>
      </c>
      <c r="O9" s="48">
        <v>506.07204899999999</v>
      </c>
      <c r="P9" s="48">
        <v>0.76047200000000004</v>
      </c>
      <c r="Q9" s="48">
        <v>2.4993729999999998</v>
      </c>
      <c r="R9" s="48">
        <v>0.123393</v>
      </c>
      <c r="S9" s="48">
        <v>0</v>
      </c>
      <c r="T9" s="48">
        <v>22.063724999999998</v>
      </c>
      <c r="U9" s="48">
        <v>5.3272139999999997</v>
      </c>
    </row>
    <row r="10" spans="1:21" x14ac:dyDescent="0.2">
      <c r="A10" t="s">
        <v>6</v>
      </c>
      <c r="B10" s="9">
        <v>21.926832000000001</v>
      </c>
      <c r="C10" s="9">
        <v>183.389376</v>
      </c>
      <c r="D10" s="9">
        <v>203.49732299999999</v>
      </c>
      <c r="E10" s="9">
        <v>269.70924200000002</v>
      </c>
      <c r="F10" s="9">
        <v>600.36080100000004</v>
      </c>
      <c r="G10" s="40">
        <v>2590.2869570000003</v>
      </c>
      <c r="H10" s="40">
        <v>3557.7404510000001</v>
      </c>
      <c r="I10" s="40">
        <v>3398.640711</v>
      </c>
      <c r="J10" s="40">
        <v>944.58732399999997</v>
      </c>
      <c r="K10" s="48">
        <v>2737.3458129999999</v>
      </c>
      <c r="L10" s="48">
        <v>2956.8756910000002</v>
      </c>
      <c r="M10" s="48">
        <v>2725.4909859999998</v>
      </c>
      <c r="N10" s="48">
        <v>2887.2515189999999</v>
      </c>
      <c r="O10" s="48">
        <v>2973.3422449999998</v>
      </c>
      <c r="P10" s="48">
        <v>3586.1349340000002</v>
      </c>
      <c r="Q10" s="48">
        <v>6825.1622790000001</v>
      </c>
      <c r="R10" s="48">
        <v>4976.5319079999999</v>
      </c>
      <c r="S10" s="48">
        <v>3567.7799029999996</v>
      </c>
      <c r="T10" s="48">
        <v>2351.5474279999999</v>
      </c>
      <c r="U10" s="48">
        <v>5691.8414700000003</v>
      </c>
    </row>
    <row r="11" spans="1:21" x14ac:dyDescent="0.2">
      <c r="A11" t="s">
        <v>7</v>
      </c>
      <c r="B11" s="9">
        <v>342.96206799999999</v>
      </c>
      <c r="C11" s="9">
        <v>674.41547300000002</v>
      </c>
      <c r="D11" s="9">
        <v>1439.287544</v>
      </c>
      <c r="E11" s="9">
        <v>1779.6756720000001</v>
      </c>
      <c r="F11" s="9">
        <v>2278.480697</v>
      </c>
      <c r="G11" s="40">
        <v>5540.0272260000002</v>
      </c>
      <c r="H11" s="40">
        <v>5112.2337909999997</v>
      </c>
      <c r="I11" s="40">
        <v>4851.6284839999998</v>
      </c>
      <c r="J11" s="40">
        <v>2033.046924</v>
      </c>
      <c r="K11" s="48">
        <v>7028.8564310000002</v>
      </c>
      <c r="L11" s="48">
        <v>6080.9047449999998</v>
      </c>
      <c r="M11" s="48">
        <v>5821.8051160000005</v>
      </c>
      <c r="N11" s="48">
        <v>7220.3721619999997</v>
      </c>
      <c r="O11" s="48">
        <v>6938.8367330000001</v>
      </c>
      <c r="P11" s="48">
        <v>10448.047931999999</v>
      </c>
      <c r="Q11" s="48">
        <v>12670.432488</v>
      </c>
      <c r="R11" s="48">
        <v>13750.18741</v>
      </c>
      <c r="S11" s="48">
        <v>13569.115871</v>
      </c>
      <c r="T11" s="48">
        <v>8174.7762240000002</v>
      </c>
      <c r="U11" s="48">
        <v>11758.786939</v>
      </c>
    </row>
    <row r="12" spans="1:21" x14ac:dyDescent="0.2">
      <c r="A12" t="s">
        <v>8</v>
      </c>
      <c r="B12" s="9">
        <v>1623.0764880000002</v>
      </c>
      <c r="C12" s="9">
        <v>4767.6454449999992</v>
      </c>
      <c r="D12" s="9">
        <v>10819.128857000002</v>
      </c>
      <c r="E12" s="9">
        <v>36958.900664000001</v>
      </c>
      <c r="F12" s="9">
        <v>45400.728724000001</v>
      </c>
      <c r="G12" s="40">
        <v>78420.589620000013</v>
      </c>
      <c r="H12" s="9">
        <v>69298.422191000005</v>
      </c>
      <c r="I12" s="9">
        <v>26602.284403999998</v>
      </c>
      <c r="J12" s="176">
        <v>13647.533450999999</v>
      </c>
      <c r="K12" s="48">
        <v>25291.279511000001</v>
      </c>
      <c r="L12" s="48">
        <v>29621.350375999999</v>
      </c>
      <c r="M12" s="48">
        <v>22779.205518999999</v>
      </c>
      <c r="N12" s="48">
        <v>51420.029990000003</v>
      </c>
      <c r="O12" s="48">
        <v>31680.918054000002</v>
      </c>
      <c r="P12" s="48">
        <v>38425.738692999999</v>
      </c>
      <c r="Q12" s="48">
        <v>66745.953609000004</v>
      </c>
      <c r="R12" s="48">
        <v>57560.583468999997</v>
      </c>
      <c r="S12" s="48">
        <v>48658.074709</v>
      </c>
      <c r="T12" s="48">
        <v>50246.621439000002</v>
      </c>
      <c r="U12" s="48">
        <v>60585.027967999995</v>
      </c>
    </row>
    <row r="13" spans="1:21" x14ac:dyDescent="0.2">
      <c r="A13" t="s">
        <v>9</v>
      </c>
      <c r="B13" s="9">
        <v>1446.1726140000001</v>
      </c>
      <c r="C13" s="9">
        <v>4197.0831319999998</v>
      </c>
      <c r="D13" s="9">
        <v>9390.9525900000008</v>
      </c>
      <c r="E13" s="9">
        <v>32333.786635</v>
      </c>
      <c r="F13" s="9">
        <v>38859.034332000003</v>
      </c>
      <c r="G13" s="40">
        <v>67888.919378999999</v>
      </c>
      <c r="H13" s="40">
        <v>59774.936397999998</v>
      </c>
      <c r="I13" s="40">
        <v>22661.853542000001</v>
      </c>
      <c r="J13" s="40">
        <v>11570.01779</v>
      </c>
      <c r="K13" s="48">
        <v>21320.831141999999</v>
      </c>
      <c r="L13" s="48">
        <v>25125.045915999999</v>
      </c>
      <c r="M13" s="48">
        <v>19161.456485999999</v>
      </c>
      <c r="N13" s="48">
        <v>43344.690617</v>
      </c>
      <c r="O13" s="48">
        <v>25397.587671000001</v>
      </c>
      <c r="P13" s="48">
        <v>30683.914553999999</v>
      </c>
      <c r="Q13" s="48">
        <v>54054.067333999999</v>
      </c>
      <c r="R13" s="48">
        <v>46611.894421999998</v>
      </c>
      <c r="S13" s="48">
        <v>38138.377167999999</v>
      </c>
      <c r="T13" s="48">
        <v>40240.897700000001</v>
      </c>
      <c r="U13" s="48">
        <v>49439.815333999999</v>
      </c>
    </row>
    <row r="14" spans="1:21" x14ac:dyDescent="0.2">
      <c r="A14" t="s">
        <v>10</v>
      </c>
      <c r="B14" s="9">
        <v>150.36668599999999</v>
      </c>
      <c r="C14" s="9">
        <v>495.01139000000001</v>
      </c>
      <c r="D14" s="9">
        <v>1174.3698810000001</v>
      </c>
      <c r="E14" s="9">
        <v>3663.7526160000002</v>
      </c>
      <c r="F14" s="9">
        <v>5102.5605210000003</v>
      </c>
      <c r="G14" s="40">
        <v>8069.7718420000001</v>
      </c>
      <c r="H14" s="40">
        <v>7389.7176559999998</v>
      </c>
      <c r="I14" s="40">
        <v>3049.625321</v>
      </c>
      <c r="J14" s="40">
        <v>1653.3107849999999</v>
      </c>
      <c r="K14" s="48">
        <v>3075.8521620000001</v>
      </c>
      <c r="L14" s="48">
        <v>3531.9310089999999</v>
      </c>
      <c r="M14" s="48">
        <v>2830.4775800000002</v>
      </c>
      <c r="N14" s="48">
        <v>6126.8541219999997</v>
      </c>
      <c r="O14" s="48">
        <v>4943.275275</v>
      </c>
      <c r="P14" s="48">
        <v>6235.4441230000002</v>
      </c>
      <c r="Q14" s="48">
        <v>10265.539379</v>
      </c>
      <c r="R14" s="48">
        <v>8940.8424209999994</v>
      </c>
      <c r="S14" s="48">
        <v>8397.9663240000009</v>
      </c>
      <c r="T14" s="48">
        <v>7870.7028170000003</v>
      </c>
      <c r="U14" s="48">
        <v>8573.7954279999994</v>
      </c>
    </row>
    <row r="15" spans="1:21" x14ac:dyDescent="0.2">
      <c r="A15" t="s">
        <v>11</v>
      </c>
      <c r="B15" s="9">
        <v>26.537188</v>
      </c>
      <c r="C15" s="9">
        <v>75.550922999999997</v>
      </c>
      <c r="D15" s="9">
        <v>253.806386</v>
      </c>
      <c r="E15" s="9">
        <v>961.36141299999997</v>
      </c>
      <c r="F15" s="9">
        <v>1439.133871</v>
      </c>
      <c r="G15" s="40">
        <v>2461.8983990000002</v>
      </c>
      <c r="H15" s="40">
        <v>2133.768137</v>
      </c>
      <c r="I15" s="40">
        <v>890.80554099999995</v>
      </c>
      <c r="J15" s="40">
        <v>424.20487600000001</v>
      </c>
      <c r="K15" s="48">
        <v>894.59620700000005</v>
      </c>
      <c r="L15" s="48">
        <v>964.37345100000005</v>
      </c>
      <c r="M15" s="48">
        <v>787.27145299999995</v>
      </c>
      <c r="N15" s="48">
        <v>1948.4852510000001</v>
      </c>
      <c r="O15" s="48">
        <v>1340.055108</v>
      </c>
      <c r="P15" s="48">
        <v>1506.3800160000001</v>
      </c>
      <c r="Q15" s="48">
        <v>2426.346896</v>
      </c>
      <c r="R15" s="48">
        <v>2007.846626</v>
      </c>
      <c r="S15" s="48">
        <v>2121.731217</v>
      </c>
      <c r="T15" s="48">
        <v>2135.0209220000002</v>
      </c>
      <c r="U15" s="48">
        <v>2571.4172060000001</v>
      </c>
    </row>
    <row r="16" spans="1:21" x14ac:dyDescent="0.2">
      <c r="A16" s="11"/>
      <c r="B16" s="12"/>
      <c r="C16" s="12"/>
      <c r="D16" s="12"/>
      <c r="E16" s="12"/>
      <c r="F16" s="12"/>
      <c r="G16" s="40"/>
      <c r="H16" s="9"/>
      <c r="I16" s="9"/>
      <c r="J16" s="176"/>
      <c r="K16" s="258"/>
      <c r="L16" s="11"/>
      <c r="M16" s="11"/>
      <c r="N16" s="11"/>
      <c r="O16" s="11"/>
      <c r="P16" s="11"/>
      <c r="Q16" s="11"/>
      <c r="R16" s="11"/>
      <c r="S16" s="231"/>
      <c r="T16" s="231"/>
      <c r="U16" s="231"/>
    </row>
    <row r="17" spans="1:21" x14ac:dyDescent="0.2">
      <c r="A17" s="13" t="s">
        <v>12</v>
      </c>
      <c r="B17" s="6">
        <v>1193.5185409999999</v>
      </c>
      <c r="C17" s="6">
        <v>3520.2599599999999</v>
      </c>
      <c r="D17" s="6">
        <v>4852.2651019999994</v>
      </c>
      <c r="E17" s="6">
        <v>6932.044065</v>
      </c>
      <c r="F17" s="6">
        <v>8535.0291899999993</v>
      </c>
      <c r="G17" s="39">
        <v>20053.970591000001</v>
      </c>
      <c r="H17" s="7">
        <v>20075.889148999999</v>
      </c>
      <c r="I17" s="7">
        <v>29178.599603999999</v>
      </c>
      <c r="J17" s="7">
        <v>10743.425886000001</v>
      </c>
      <c r="K17" s="231">
        <v>19803.311992999999</v>
      </c>
      <c r="L17" s="231">
        <v>18858.741682</v>
      </c>
      <c r="M17" s="231">
        <v>24461.131589000001</v>
      </c>
      <c r="N17" s="231">
        <v>25447.886925999999</v>
      </c>
      <c r="O17" s="231">
        <v>34293.755992999999</v>
      </c>
      <c r="P17" s="231">
        <v>54986.232479999999</v>
      </c>
      <c r="Q17" s="231">
        <v>48785.253467000002</v>
      </c>
      <c r="R17" s="231">
        <v>39691.762606000004</v>
      </c>
      <c r="S17" s="231">
        <v>43907.653994</v>
      </c>
      <c r="T17" s="231">
        <v>26876.489305999999</v>
      </c>
      <c r="U17" s="231">
        <v>22352.984492</v>
      </c>
    </row>
    <row r="18" spans="1:21" x14ac:dyDescent="0.2">
      <c r="B18" s="9"/>
      <c r="C18" s="9"/>
      <c r="D18" s="9"/>
      <c r="E18" s="9"/>
      <c r="F18" s="9"/>
      <c r="G18" s="40"/>
      <c r="H18" s="9"/>
      <c r="I18" s="9"/>
      <c r="J18" s="9"/>
      <c r="K18" s="12"/>
      <c r="L18" s="69"/>
      <c r="M18" s="69"/>
      <c r="N18" s="69"/>
      <c r="O18" s="69"/>
      <c r="P18" s="69"/>
      <c r="Q18" s="69"/>
      <c r="R18" s="69"/>
      <c r="S18" s="48"/>
      <c r="T18" s="48"/>
      <c r="U18" s="48"/>
    </row>
    <row r="19" spans="1:21" x14ac:dyDescent="0.2">
      <c r="A19" t="s">
        <v>13</v>
      </c>
      <c r="B19" s="9">
        <v>457.48960799999998</v>
      </c>
      <c r="C19" s="9">
        <v>1904.7420569999999</v>
      </c>
      <c r="D19" s="9">
        <v>3277.9948119999999</v>
      </c>
      <c r="E19" s="9">
        <v>4265.6484030000001</v>
      </c>
      <c r="F19" s="9">
        <v>5180.5885950000002</v>
      </c>
      <c r="G19" s="40">
        <v>9349.9191009999995</v>
      </c>
      <c r="H19" s="40">
        <v>6252.7487709999996</v>
      </c>
      <c r="I19" s="40">
        <v>18988.706190000001</v>
      </c>
      <c r="J19" s="40">
        <v>5625.2185559999998</v>
      </c>
      <c r="K19" s="48">
        <v>6929.3245790000001</v>
      </c>
      <c r="L19" s="48">
        <v>7009.7467919999999</v>
      </c>
      <c r="M19" s="48">
        <v>9239.7069749999991</v>
      </c>
      <c r="N19" s="48">
        <v>11348.648271</v>
      </c>
      <c r="O19" s="48">
        <v>16073.985095</v>
      </c>
      <c r="P19" s="48">
        <v>37549.973727999997</v>
      </c>
      <c r="Q19" s="48">
        <v>25620.512307000001</v>
      </c>
      <c r="R19" s="48">
        <v>20371.247059000001</v>
      </c>
      <c r="S19" s="48">
        <v>28759.788616999998</v>
      </c>
      <c r="T19" s="48">
        <v>14161.108630000001</v>
      </c>
      <c r="U19" s="48">
        <v>13466.709738</v>
      </c>
    </row>
    <row r="20" spans="1:21" x14ac:dyDescent="0.2">
      <c r="A20" t="s">
        <v>14</v>
      </c>
      <c r="B20" s="9">
        <v>465.01640099999997</v>
      </c>
      <c r="C20" s="9">
        <v>964.92634899999996</v>
      </c>
      <c r="D20" s="9">
        <v>275.40512799999999</v>
      </c>
      <c r="E20" s="9">
        <v>862.09582399999999</v>
      </c>
      <c r="F20" s="9">
        <v>423.99206800000002</v>
      </c>
      <c r="G20" s="40">
        <v>2261.1150729999999</v>
      </c>
      <c r="H20" s="40">
        <v>6152.984751</v>
      </c>
      <c r="I20" s="40">
        <v>2253.2974479999998</v>
      </c>
      <c r="J20" s="40">
        <v>1425.881175</v>
      </c>
      <c r="K20" s="48">
        <v>760.54279199999996</v>
      </c>
      <c r="L20" s="48">
        <v>1211.60943</v>
      </c>
      <c r="M20" s="48">
        <v>3984.2318690000002</v>
      </c>
      <c r="N20" s="48">
        <v>1241.5017339999999</v>
      </c>
      <c r="O20" s="48">
        <v>3873.736457</v>
      </c>
      <c r="P20" s="48">
        <v>2600.391811</v>
      </c>
      <c r="Q20" s="48">
        <v>4480.6604180000004</v>
      </c>
      <c r="R20" s="48">
        <v>818.58501700000011</v>
      </c>
      <c r="S20" s="48">
        <v>1083.5244029999999</v>
      </c>
      <c r="T20" s="48">
        <v>1706.3556629999998</v>
      </c>
      <c r="U20" s="48">
        <v>1591.235111</v>
      </c>
    </row>
    <row r="21" spans="1:21" x14ac:dyDescent="0.2">
      <c r="A21" t="s">
        <v>15</v>
      </c>
      <c r="B21" s="9">
        <v>271.01253200000002</v>
      </c>
      <c r="C21" s="9">
        <v>650.59155399999997</v>
      </c>
      <c r="D21" s="9">
        <v>1298.8651620000001</v>
      </c>
      <c r="E21" s="9">
        <v>1804.2998379999999</v>
      </c>
      <c r="F21" s="9">
        <v>2930.448527</v>
      </c>
      <c r="G21" s="40">
        <v>8442.9364170000008</v>
      </c>
      <c r="H21" s="40">
        <v>7670.1556270000001</v>
      </c>
      <c r="I21" s="40">
        <v>7936.5959659999999</v>
      </c>
      <c r="J21" s="40">
        <v>3692.3261550000002</v>
      </c>
      <c r="K21" s="48">
        <v>12113.444622000001</v>
      </c>
      <c r="L21" s="48">
        <v>10637.38546</v>
      </c>
      <c r="M21" s="48">
        <v>11237.192745</v>
      </c>
      <c r="N21" s="48">
        <v>12857.736921</v>
      </c>
      <c r="O21" s="48">
        <v>14346.034441</v>
      </c>
      <c r="P21" s="48">
        <v>14835.866941</v>
      </c>
      <c r="Q21" s="48">
        <v>18684.080741999998</v>
      </c>
      <c r="R21" s="48">
        <v>18501.930529999998</v>
      </c>
      <c r="S21" s="48">
        <v>14064.340974000001</v>
      </c>
      <c r="T21" s="48">
        <v>11009.025012999999</v>
      </c>
      <c r="U21" s="48">
        <v>7295.0396430000001</v>
      </c>
    </row>
    <row r="22" spans="1:21" x14ac:dyDescent="0.2">
      <c r="A22" s="11"/>
      <c r="B22" s="14"/>
      <c r="C22" s="14"/>
      <c r="D22" s="14"/>
      <c r="E22" s="14"/>
      <c r="F22" s="14"/>
      <c r="G22" s="40"/>
      <c r="H22" s="9"/>
      <c r="I22" s="9"/>
      <c r="J22" s="9"/>
      <c r="K22" s="14"/>
      <c r="L22" s="11"/>
      <c r="M22" s="11"/>
      <c r="N22" s="11"/>
      <c r="O22" s="11"/>
      <c r="P22" s="11"/>
      <c r="Q22" s="11"/>
      <c r="R22" s="11"/>
      <c r="S22" s="231"/>
      <c r="T22" s="231"/>
      <c r="U22" s="231"/>
    </row>
    <row r="23" spans="1:21" x14ac:dyDescent="0.2">
      <c r="A23" s="13" t="s">
        <v>16</v>
      </c>
      <c r="B23" s="15">
        <v>5.7160630000000001</v>
      </c>
      <c r="C23" s="15">
        <v>100.93113</v>
      </c>
      <c r="D23" s="15">
        <v>119.556483</v>
      </c>
      <c r="E23" s="15">
        <v>140.58083400000001</v>
      </c>
      <c r="F23" s="15">
        <v>209.834349</v>
      </c>
      <c r="G23" s="39">
        <v>1940.84737</v>
      </c>
      <c r="H23" s="39">
        <v>743.30633399999999</v>
      </c>
      <c r="I23" s="39">
        <v>790.76167199999998</v>
      </c>
      <c r="J23" s="39">
        <v>857.15135599999996</v>
      </c>
      <c r="K23" s="231">
        <v>471.43938200000002</v>
      </c>
      <c r="L23" s="231">
        <v>501.07679899999999</v>
      </c>
      <c r="M23" s="231">
        <v>560.58669399999997</v>
      </c>
      <c r="N23" s="231">
        <v>546.96042399999999</v>
      </c>
      <c r="O23" s="231">
        <v>1543.3909960000001</v>
      </c>
      <c r="P23" s="231">
        <v>1074.0728610000001</v>
      </c>
      <c r="Q23" s="231">
        <v>1946.1076009999999</v>
      </c>
      <c r="R23" s="231">
        <v>1881.166086</v>
      </c>
      <c r="S23" s="231">
        <v>676.87214799999992</v>
      </c>
      <c r="T23" s="231">
        <v>494.26905700000003</v>
      </c>
      <c r="U23" s="231">
        <v>1571.8308629999999</v>
      </c>
    </row>
    <row r="24" spans="1:21" ht="13.5" thickBot="1" x14ac:dyDescent="0.25">
      <c r="A24" s="16" t="s">
        <v>17</v>
      </c>
      <c r="B24" s="17">
        <v>3216.5392390000002</v>
      </c>
      <c r="C24" s="17">
        <v>9291.5218249999998</v>
      </c>
      <c r="D24" s="17">
        <v>17859.915433000002</v>
      </c>
      <c r="E24" s="17">
        <v>46158.24972</v>
      </c>
      <c r="F24" s="17">
        <v>57388.581791999997</v>
      </c>
      <c r="G24" s="41">
        <v>108623.90203900001</v>
      </c>
      <c r="H24" s="38">
        <v>98888.120510999986</v>
      </c>
      <c r="I24" s="38">
        <v>64912.358554999999</v>
      </c>
      <c r="J24" s="47">
        <v>28305.174714000001</v>
      </c>
      <c r="K24" s="260">
        <v>55385.108055999997</v>
      </c>
      <c r="L24" s="260">
        <v>58093.329120000002</v>
      </c>
      <c r="M24" s="260">
        <v>56401.181156999999</v>
      </c>
      <c r="N24" s="260">
        <v>88217.153049999994</v>
      </c>
      <c r="O24" s="260">
        <v>81738.109123000002</v>
      </c>
      <c r="P24" s="260">
        <v>108597.91747499999</v>
      </c>
      <c r="Q24" s="260">
        <v>137093.41064700001</v>
      </c>
      <c r="R24" s="260">
        <v>118040.376271</v>
      </c>
      <c r="S24" s="260">
        <v>110616.48873299999</v>
      </c>
      <c r="T24" s="260">
        <v>88235.084751000017</v>
      </c>
      <c r="U24" s="260">
        <v>101990.199693</v>
      </c>
    </row>
    <row r="25" spans="1:21" x14ac:dyDescent="0.2">
      <c r="A25" s="68" t="s">
        <v>132</v>
      </c>
      <c r="B25" s="9"/>
      <c r="C25" s="9"/>
      <c r="D25" s="9"/>
      <c r="E25" s="9"/>
      <c r="F25" s="9"/>
      <c r="G25" s="9"/>
      <c r="H25" s="9"/>
      <c r="I25" s="9"/>
      <c r="J25" s="9"/>
      <c r="L25" s="9"/>
      <c r="M25" s="9"/>
      <c r="N25" s="9"/>
      <c r="O25" s="9"/>
      <c r="P25" s="9"/>
      <c r="Q25" s="9"/>
      <c r="R25" s="9"/>
    </row>
    <row r="26" spans="1:21" x14ac:dyDescent="0.2">
      <c r="A26" s="18" t="s">
        <v>19</v>
      </c>
      <c r="E26" s="34"/>
      <c r="F26" s="34"/>
      <c r="G26" s="34"/>
      <c r="H26" s="34"/>
      <c r="I26" s="34"/>
      <c r="J26" s="34"/>
      <c r="K26" s="34"/>
    </row>
    <row r="27" spans="1:21" x14ac:dyDescent="0.2">
      <c r="A27" s="252" t="s">
        <v>195</v>
      </c>
    </row>
    <row r="28" spans="1:21" x14ac:dyDescent="0.2">
      <c r="A28" s="19" t="s">
        <v>21</v>
      </c>
    </row>
  </sheetData>
  <phoneticPr fontId="17" type="noConversion"/>
  <hyperlinks>
    <hyperlink ref="A28" location="Kapitalmarkedsstatistik!A1" display="Tilbage til Udlånsvirksomhed" xr:uid="{00000000-0004-0000-0900-000000000000}"/>
  </hyperlinks>
  <pageMargins left="0.74803149606299213" right="0.74803149606299213" top="0.98425196850393704" bottom="0.98425196850393704" header="0" footer="0"/>
  <pageSetup paperSize="9" scale="65"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Ark11">
    <pageSetUpPr fitToPage="1"/>
  </sheetPr>
  <dimension ref="A1:U33"/>
  <sheetViews>
    <sheetView workbookViewId="0">
      <pane xSplit="1" ySplit="4" topLeftCell="M5" activePane="bottomRight" state="frozen"/>
      <selection pane="topRight" activeCell="B1" sqref="B1"/>
      <selection pane="bottomLeft" activeCell="A5" sqref="A5"/>
      <selection pane="bottomRight" activeCell="T3" sqref="T3"/>
    </sheetView>
  </sheetViews>
  <sheetFormatPr defaultRowHeight="12.75" x14ac:dyDescent="0.2"/>
  <cols>
    <col min="1" max="1" width="112.5703125" bestFit="1" customWidth="1"/>
    <col min="7" max="7" width="10.28515625" bestFit="1" customWidth="1"/>
    <col min="9" max="9" width="10.28515625" bestFit="1" customWidth="1"/>
    <col min="16" max="17" width="10.28515625" bestFit="1" customWidth="1"/>
    <col min="18" max="18" width="10.28515625" style="248" bestFit="1" customWidth="1"/>
  </cols>
  <sheetData>
    <row r="1" spans="1:21" x14ac:dyDescent="0.2">
      <c r="B1" s="9"/>
      <c r="C1" s="9"/>
      <c r="D1" s="9"/>
      <c r="E1" s="9"/>
      <c r="F1" s="9"/>
      <c r="G1" s="9"/>
      <c r="H1" s="9"/>
      <c r="I1" s="9"/>
      <c r="J1" s="9"/>
      <c r="K1" s="9"/>
    </row>
    <row r="2" spans="1:21" x14ac:dyDescent="0.2">
      <c r="A2" s="1" t="s">
        <v>205</v>
      </c>
      <c r="B2" s="9"/>
      <c r="C2" s="9"/>
      <c r="D2" s="9"/>
      <c r="E2" s="9"/>
      <c r="F2" s="9"/>
      <c r="G2" s="9"/>
      <c r="H2" s="9"/>
      <c r="I2" s="9"/>
      <c r="J2" s="9"/>
      <c r="K2" s="9"/>
    </row>
    <row r="3" spans="1:21" x14ac:dyDescent="0.2">
      <c r="A3" s="2" t="s">
        <v>0</v>
      </c>
      <c r="B3" s="172">
        <v>2000</v>
      </c>
      <c r="C3" s="172">
        <v>2001</v>
      </c>
      <c r="D3" s="172">
        <v>2002</v>
      </c>
      <c r="E3" s="172">
        <v>2003</v>
      </c>
      <c r="F3" s="172">
        <v>2004</v>
      </c>
      <c r="G3" s="173">
        <v>2005</v>
      </c>
      <c r="H3" s="173">
        <v>2006</v>
      </c>
      <c r="I3" s="173">
        <v>2007</v>
      </c>
      <c r="J3" s="173">
        <v>2008</v>
      </c>
      <c r="K3" s="173">
        <v>2009</v>
      </c>
      <c r="L3" s="173">
        <v>2010</v>
      </c>
      <c r="M3" s="173">
        <v>2011</v>
      </c>
      <c r="N3" s="173">
        <v>2012</v>
      </c>
      <c r="O3" s="173">
        <v>2013</v>
      </c>
      <c r="P3" s="173">
        <v>2014</v>
      </c>
      <c r="Q3" s="271">
        <v>2015</v>
      </c>
      <c r="R3" s="271">
        <v>2016</v>
      </c>
      <c r="S3" s="271">
        <v>2017</v>
      </c>
      <c r="T3" s="271">
        <v>2018</v>
      </c>
      <c r="U3" s="271">
        <v>2019</v>
      </c>
    </row>
    <row r="4" spans="1:21" x14ac:dyDescent="0.2">
      <c r="A4" s="5" t="s">
        <v>1</v>
      </c>
      <c r="B4" s="6">
        <v>2248.7277370000002</v>
      </c>
      <c r="C4" s="6">
        <v>4416.1937889999999</v>
      </c>
      <c r="D4" s="6">
        <v>9158.3413110000001</v>
      </c>
      <c r="E4" s="6">
        <v>18711.919537999998</v>
      </c>
      <c r="F4" s="6">
        <v>31365.092078999998</v>
      </c>
      <c r="G4" s="39">
        <v>48585.490456</v>
      </c>
      <c r="H4" s="7">
        <v>51341.752889000003</v>
      </c>
      <c r="I4" s="7">
        <v>31643.418199</v>
      </c>
      <c r="J4" s="7">
        <v>23456.716896000002</v>
      </c>
      <c r="K4" s="8">
        <v>18711.639623999999</v>
      </c>
      <c r="L4" s="8">
        <v>27405.232229000001</v>
      </c>
      <c r="M4" s="8">
        <v>29429.029784999999</v>
      </c>
      <c r="N4" s="8">
        <v>34364.697613999997</v>
      </c>
      <c r="O4" s="8">
        <v>35396.082734000003</v>
      </c>
      <c r="P4" s="8">
        <v>54627.323499999999</v>
      </c>
      <c r="Q4" s="8">
        <v>71290.174675000002</v>
      </c>
      <c r="R4" s="8">
        <v>66196.717218999998</v>
      </c>
      <c r="S4" s="8">
        <v>69434.327754999991</v>
      </c>
      <c r="T4" s="8">
        <v>65596.457299000002</v>
      </c>
      <c r="U4" s="8">
        <v>65305.748639999998</v>
      </c>
    </row>
    <row r="5" spans="1:21" x14ac:dyDescent="0.2">
      <c r="B5" s="9"/>
      <c r="C5" s="9"/>
      <c r="D5" s="9"/>
      <c r="E5" s="9"/>
      <c r="F5" s="9"/>
      <c r="G5" s="40"/>
      <c r="H5" s="9"/>
      <c r="I5" s="9"/>
      <c r="J5" s="9"/>
      <c r="K5" s="12"/>
      <c r="L5" s="69"/>
      <c r="M5" s="69"/>
      <c r="N5" s="69"/>
      <c r="O5" s="69"/>
      <c r="P5" s="69"/>
      <c r="Q5" s="69"/>
      <c r="R5" s="69"/>
      <c r="S5" s="69"/>
      <c r="T5" s="69"/>
      <c r="U5" s="69"/>
    </row>
    <row r="6" spans="1:21" x14ac:dyDescent="0.2">
      <c r="A6" t="s">
        <v>2</v>
      </c>
      <c r="B6" s="9">
        <v>284.21925700000003</v>
      </c>
      <c r="C6" s="9">
        <v>943.61220800000001</v>
      </c>
      <c r="D6" s="9">
        <v>1358.2215899999999</v>
      </c>
      <c r="E6" s="9">
        <v>1757.4546700000001</v>
      </c>
      <c r="F6" s="9">
        <v>2553.2544809999999</v>
      </c>
      <c r="G6" s="40">
        <v>4566.1670180000001</v>
      </c>
      <c r="H6" s="9">
        <v>5727.1765439999999</v>
      </c>
      <c r="I6" s="9">
        <v>4964.5813439999993</v>
      </c>
      <c r="J6" s="9">
        <v>3209.3585030000004</v>
      </c>
      <c r="K6" s="48">
        <v>2447.154759</v>
      </c>
      <c r="L6" s="48">
        <v>4337.3837560000002</v>
      </c>
      <c r="M6" s="48">
        <v>4881.2340279999999</v>
      </c>
      <c r="N6" s="48">
        <v>6059.8438820000001</v>
      </c>
      <c r="O6" s="48">
        <v>5464.6915239999998</v>
      </c>
      <c r="P6" s="48">
        <v>6407.8915100000004</v>
      </c>
      <c r="Q6" s="48">
        <v>12644.265566</v>
      </c>
      <c r="R6" s="48">
        <v>11794.60196</v>
      </c>
      <c r="S6" s="48">
        <v>15985.567665999999</v>
      </c>
      <c r="T6" s="48">
        <v>11529.196208000001</v>
      </c>
      <c r="U6" s="48">
        <v>11069.48184</v>
      </c>
    </row>
    <row r="7" spans="1:21" x14ac:dyDescent="0.2">
      <c r="A7" t="s">
        <v>3</v>
      </c>
      <c r="B7" s="9">
        <v>5.9066E-2</v>
      </c>
      <c r="C7" s="9">
        <v>85.612910999999997</v>
      </c>
      <c r="D7" s="9">
        <v>251.26521399999999</v>
      </c>
      <c r="E7" s="9">
        <v>75.547516999999999</v>
      </c>
      <c r="F7" s="9">
        <v>56.984701000000001</v>
      </c>
      <c r="G7" s="40">
        <v>9.1266199999999991</v>
      </c>
      <c r="H7" s="40">
        <v>12.998673999999999</v>
      </c>
      <c r="I7" s="40">
        <v>63.668697000000002</v>
      </c>
      <c r="J7" s="40">
        <v>18.668371</v>
      </c>
      <c r="K7" s="48">
        <v>46.888379</v>
      </c>
      <c r="L7" s="48">
        <v>32.811669000000002</v>
      </c>
      <c r="M7" s="48">
        <v>21.359731</v>
      </c>
      <c r="N7" s="48">
        <v>33.542681999999999</v>
      </c>
      <c r="O7" s="48">
        <v>574.55460000000005</v>
      </c>
      <c r="P7" s="48">
        <v>95.646441999999993</v>
      </c>
      <c r="Q7" s="48">
        <v>59.246854999999996</v>
      </c>
      <c r="R7" s="48">
        <v>19.437176999999998</v>
      </c>
      <c r="S7" s="48">
        <v>30.655868999999999</v>
      </c>
      <c r="T7" s="48">
        <v>34.456470000000003</v>
      </c>
      <c r="U7" s="48">
        <v>11.208304</v>
      </c>
    </row>
    <row r="8" spans="1:21" x14ac:dyDescent="0.2">
      <c r="A8" t="s">
        <v>4</v>
      </c>
      <c r="B8" s="9">
        <v>0</v>
      </c>
      <c r="C8" s="9">
        <v>9.8834000000000005E-2</v>
      </c>
      <c r="D8" s="9">
        <v>43.427275999999999</v>
      </c>
      <c r="E8" s="9">
        <v>1.624269</v>
      </c>
      <c r="F8" s="9">
        <v>0.56301400000000001</v>
      </c>
      <c r="G8" s="40">
        <v>2.9880000000000002E-3</v>
      </c>
      <c r="H8" s="40">
        <v>2.185667</v>
      </c>
      <c r="I8" s="40">
        <v>11.750076999999999</v>
      </c>
      <c r="J8" s="40">
        <v>8.3877839999999999</v>
      </c>
      <c r="K8" s="48">
        <v>5.9000000000000003E-4</v>
      </c>
      <c r="L8" s="48">
        <v>8.2454839999999994</v>
      </c>
      <c r="M8" s="48">
        <v>1.4157169999999999</v>
      </c>
      <c r="N8" s="48">
        <v>0</v>
      </c>
      <c r="O8" s="48">
        <v>15.789408999999999</v>
      </c>
      <c r="P8" s="48">
        <v>10.23409</v>
      </c>
      <c r="Q8" s="48">
        <v>1.410898</v>
      </c>
      <c r="R8" s="48">
        <v>2.3620619999999999</v>
      </c>
      <c r="S8" s="48">
        <v>33.423302</v>
      </c>
      <c r="T8" s="48">
        <v>62.051166000000002</v>
      </c>
      <c r="U8" s="48">
        <v>61.484465</v>
      </c>
    </row>
    <row r="9" spans="1:21" x14ac:dyDescent="0.2">
      <c r="A9" t="s">
        <v>5</v>
      </c>
      <c r="B9" s="9">
        <v>0.54852500000000004</v>
      </c>
      <c r="C9" s="9">
        <v>19.391228999999999</v>
      </c>
      <c r="D9" s="9">
        <v>79.332804999999993</v>
      </c>
      <c r="E9" s="9">
        <v>68.309494000000001</v>
      </c>
      <c r="F9" s="9">
        <v>5.236478</v>
      </c>
      <c r="G9" s="40">
        <v>2.9205510000000001</v>
      </c>
      <c r="H9" s="40">
        <v>55.378509000000001</v>
      </c>
      <c r="I9" s="40">
        <v>17.440636999999999</v>
      </c>
      <c r="J9" s="40">
        <v>5.4429499999999997</v>
      </c>
      <c r="K9" s="48">
        <v>7.0674229999999998</v>
      </c>
      <c r="L9" s="48">
        <v>6.1617499999999996</v>
      </c>
      <c r="M9" s="48">
        <v>1.8553280000000001</v>
      </c>
      <c r="N9" s="48">
        <v>40.108066000000001</v>
      </c>
      <c r="O9" s="48">
        <v>113.83245599999999</v>
      </c>
      <c r="P9" s="48">
        <v>14.984894000000001</v>
      </c>
      <c r="Q9" s="48">
        <v>2.5231699999999999</v>
      </c>
      <c r="R9" s="48">
        <v>3.281444</v>
      </c>
      <c r="S9" s="48">
        <v>134.40408099999999</v>
      </c>
      <c r="T9" s="48">
        <v>17.561541999999999</v>
      </c>
      <c r="U9" s="48">
        <v>3.6147749999999998</v>
      </c>
    </row>
    <row r="10" spans="1:21" x14ac:dyDescent="0.2">
      <c r="A10" t="s">
        <v>6</v>
      </c>
      <c r="B10" s="9">
        <v>9.1863E-2</v>
      </c>
      <c r="C10" s="9">
        <v>28.641895000000002</v>
      </c>
      <c r="D10" s="9">
        <v>26.111263000000001</v>
      </c>
      <c r="E10" s="9">
        <v>107.36713399999999</v>
      </c>
      <c r="F10" s="9">
        <v>193.602228</v>
      </c>
      <c r="G10" s="40">
        <v>1123.9040930000001</v>
      </c>
      <c r="H10" s="40">
        <v>1790.734549</v>
      </c>
      <c r="I10" s="40">
        <v>1500.461362</v>
      </c>
      <c r="J10" s="40">
        <v>1055.1803150000001</v>
      </c>
      <c r="K10" s="48">
        <v>742.83735100000001</v>
      </c>
      <c r="L10" s="48">
        <v>846.84600899999998</v>
      </c>
      <c r="M10" s="48">
        <v>631.68863099999999</v>
      </c>
      <c r="N10" s="48">
        <v>978.78416300000004</v>
      </c>
      <c r="O10" s="48">
        <v>752.98815000000002</v>
      </c>
      <c r="P10" s="48">
        <v>866.04882999999995</v>
      </c>
      <c r="Q10" s="48">
        <v>1796.850449</v>
      </c>
      <c r="R10" s="48">
        <v>1335.937872</v>
      </c>
      <c r="S10" s="48">
        <v>1983.4295830000001</v>
      </c>
      <c r="T10" s="48">
        <v>1192.2377239999998</v>
      </c>
      <c r="U10" s="48">
        <v>1968.0896190000001</v>
      </c>
    </row>
    <row r="11" spans="1:21" x14ac:dyDescent="0.2">
      <c r="A11" t="s">
        <v>7</v>
      </c>
      <c r="B11" s="9">
        <v>283.51980300000002</v>
      </c>
      <c r="C11" s="9">
        <v>809.86733900000002</v>
      </c>
      <c r="D11" s="9">
        <v>958.08503199999996</v>
      </c>
      <c r="E11" s="9">
        <v>1504.606256</v>
      </c>
      <c r="F11" s="9">
        <v>2296.8680599999998</v>
      </c>
      <c r="G11" s="40">
        <v>3430.2127660000001</v>
      </c>
      <c r="H11" s="40">
        <v>3865.8791449999999</v>
      </c>
      <c r="I11" s="40">
        <v>3371.2605709999998</v>
      </c>
      <c r="J11" s="40">
        <v>2121.679083</v>
      </c>
      <c r="K11" s="48">
        <v>1650.3610160000001</v>
      </c>
      <c r="L11" s="48">
        <v>3443.3188439999999</v>
      </c>
      <c r="M11" s="48">
        <v>4224.9146209999999</v>
      </c>
      <c r="N11" s="48">
        <v>5007.4089709999998</v>
      </c>
      <c r="O11" s="48">
        <v>4007.5269090000002</v>
      </c>
      <c r="P11" s="48">
        <v>6287.0260840000001</v>
      </c>
      <c r="Q11" s="48">
        <v>12581.084643</v>
      </c>
      <c r="R11" s="48">
        <v>11769.521277</v>
      </c>
      <c r="S11" s="48">
        <v>13803.654831</v>
      </c>
      <c r="T11" s="48">
        <v>10222.889306000001</v>
      </c>
      <c r="U11" s="48">
        <v>9025.0846770000007</v>
      </c>
    </row>
    <row r="12" spans="1:21" x14ac:dyDescent="0.2">
      <c r="A12" t="s">
        <v>8</v>
      </c>
      <c r="B12" s="9">
        <v>1964.50848</v>
      </c>
      <c r="C12" s="9">
        <v>3472.5815809999999</v>
      </c>
      <c r="D12" s="9">
        <v>7800.119721</v>
      </c>
      <c r="E12" s="9">
        <v>16954.464867999999</v>
      </c>
      <c r="F12" s="9">
        <v>28811.837597999998</v>
      </c>
      <c r="G12" s="40">
        <v>44019.323438000007</v>
      </c>
      <c r="H12" s="9">
        <v>45614.576345000001</v>
      </c>
      <c r="I12" s="9">
        <v>26678.836855000001</v>
      </c>
      <c r="J12" s="9">
        <v>20247.358393000002</v>
      </c>
      <c r="K12" s="48">
        <v>16264.484865</v>
      </c>
      <c r="L12" s="48">
        <v>23067.848472999998</v>
      </c>
      <c r="M12" s="48">
        <v>24547.795757</v>
      </c>
      <c r="N12" s="48">
        <v>28304.853732</v>
      </c>
      <c r="O12" s="48">
        <v>29931.391210000002</v>
      </c>
      <c r="P12" s="48">
        <v>48219.431989999997</v>
      </c>
      <c r="Q12" s="48">
        <v>58645.909109</v>
      </c>
      <c r="R12" s="48">
        <v>54402.115258999998</v>
      </c>
      <c r="S12" s="48">
        <v>53448.760088999996</v>
      </c>
      <c r="T12" s="48">
        <v>54067.261091</v>
      </c>
      <c r="U12" s="48">
        <v>54236.266799999998</v>
      </c>
    </row>
    <row r="13" spans="1:21" x14ac:dyDescent="0.2">
      <c r="A13" t="s">
        <v>9</v>
      </c>
      <c r="B13" s="9">
        <v>1697.9411680000001</v>
      </c>
      <c r="C13" s="9">
        <v>3019.6509719999999</v>
      </c>
      <c r="D13" s="9">
        <v>6409.3239409999996</v>
      </c>
      <c r="E13" s="9">
        <v>13819.009352999999</v>
      </c>
      <c r="F13" s="9">
        <v>22837.021913</v>
      </c>
      <c r="G13" s="40">
        <v>34675.344130999998</v>
      </c>
      <c r="H13" s="40">
        <v>36245.311076999998</v>
      </c>
      <c r="I13" s="40">
        <v>20549.267155999998</v>
      </c>
      <c r="J13" s="40">
        <v>15604.772966</v>
      </c>
      <c r="K13" s="48">
        <v>12331.130493000001</v>
      </c>
      <c r="L13" s="48">
        <v>17310.486822999999</v>
      </c>
      <c r="M13" s="48">
        <v>18415.905116000002</v>
      </c>
      <c r="N13" s="48">
        <v>21477.671983</v>
      </c>
      <c r="O13" s="48">
        <v>21706.495889000002</v>
      </c>
      <c r="P13" s="48">
        <v>36139.395173999997</v>
      </c>
      <c r="Q13" s="48">
        <v>43571.213336000001</v>
      </c>
      <c r="R13" s="48">
        <v>40368.294201999997</v>
      </c>
      <c r="S13" s="48">
        <v>39042.221772999997</v>
      </c>
      <c r="T13" s="48">
        <v>39934.402064000002</v>
      </c>
      <c r="U13" s="48">
        <v>40004.157052000002</v>
      </c>
    </row>
    <row r="14" spans="1:21" x14ac:dyDescent="0.2">
      <c r="A14" t="s">
        <v>10</v>
      </c>
      <c r="B14" s="9">
        <v>218.86814699999999</v>
      </c>
      <c r="C14" s="9">
        <v>365.75946499999998</v>
      </c>
      <c r="D14" s="9">
        <v>1137.937543</v>
      </c>
      <c r="E14" s="9">
        <v>2478.1882740000001</v>
      </c>
      <c r="F14" s="9">
        <v>4689.0304839999999</v>
      </c>
      <c r="G14" s="40">
        <v>7263.7908800000005</v>
      </c>
      <c r="H14" s="40">
        <v>7121.3167370000001</v>
      </c>
      <c r="I14" s="40">
        <v>4695.6382110000004</v>
      </c>
      <c r="J14" s="40">
        <v>3577.8883179999998</v>
      </c>
      <c r="K14" s="48">
        <v>2949.8596619999998</v>
      </c>
      <c r="L14" s="48">
        <v>4438.8516669999999</v>
      </c>
      <c r="M14" s="48">
        <v>4927.1192920000003</v>
      </c>
      <c r="N14" s="48">
        <v>5363.6079229999996</v>
      </c>
      <c r="O14" s="48">
        <v>6629.3282680000002</v>
      </c>
      <c r="P14" s="48">
        <v>9755.9457729999995</v>
      </c>
      <c r="Q14" s="48">
        <v>12279.627848</v>
      </c>
      <c r="R14" s="48">
        <v>11385.454108</v>
      </c>
      <c r="S14" s="48">
        <v>11391.184834</v>
      </c>
      <c r="T14" s="48">
        <v>11054.486639999999</v>
      </c>
      <c r="U14" s="48">
        <v>10892.88385</v>
      </c>
    </row>
    <row r="15" spans="1:21" x14ac:dyDescent="0.2">
      <c r="A15" t="s">
        <v>11</v>
      </c>
      <c r="B15" s="9">
        <v>47.699165000000001</v>
      </c>
      <c r="C15" s="9">
        <v>87.171143999999998</v>
      </c>
      <c r="D15" s="9">
        <v>252.858237</v>
      </c>
      <c r="E15" s="9">
        <v>657.26724100000001</v>
      </c>
      <c r="F15" s="9">
        <v>1285.7852009999999</v>
      </c>
      <c r="G15" s="40">
        <v>2080.188427</v>
      </c>
      <c r="H15" s="40">
        <v>2247.948531</v>
      </c>
      <c r="I15" s="40">
        <v>1433.9314879999999</v>
      </c>
      <c r="J15" s="40">
        <v>1064.697109</v>
      </c>
      <c r="K15" s="48">
        <v>983.49471000000005</v>
      </c>
      <c r="L15" s="48">
        <v>1318.5099829999999</v>
      </c>
      <c r="M15" s="48">
        <v>1204.7713490000001</v>
      </c>
      <c r="N15" s="48">
        <v>1463.5738260000001</v>
      </c>
      <c r="O15" s="48">
        <v>1595.567053</v>
      </c>
      <c r="P15" s="48">
        <v>2324.0910429999999</v>
      </c>
      <c r="Q15" s="48">
        <v>2795.0679249999998</v>
      </c>
      <c r="R15" s="48">
        <v>2648.3669490000002</v>
      </c>
      <c r="S15" s="48">
        <v>3015.3534819999995</v>
      </c>
      <c r="T15" s="48">
        <v>3078.3723869999999</v>
      </c>
      <c r="U15" s="48">
        <v>3339.2258980000001</v>
      </c>
    </row>
    <row r="16" spans="1:21" x14ac:dyDescent="0.2">
      <c r="A16" s="11"/>
      <c r="B16" s="12"/>
      <c r="C16" s="12"/>
      <c r="D16" s="12"/>
      <c r="E16" s="12"/>
      <c r="F16" s="12"/>
      <c r="G16" s="40"/>
      <c r="H16" s="9"/>
      <c r="I16" s="9"/>
      <c r="J16" s="9"/>
      <c r="K16" s="14"/>
      <c r="L16" s="11"/>
      <c r="M16" s="11"/>
      <c r="N16" s="11"/>
      <c r="O16" s="11"/>
      <c r="P16" s="11"/>
      <c r="Q16" s="11"/>
      <c r="R16" s="11"/>
      <c r="S16" s="11"/>
      <c r="T16" s="11"/>
      <c r="U16" s="11"/>
    </row>
    <row r="17" spans="1:21" x14ac:dyDescent="0.2">
      <c r="A17" s="13" t="s">
        <v>12</v>
      </c>
      <c r="B17" s="6">
        <v>1211.836499</v>
      </c>
      <c r="C17" s="6">
        <v>2588.118563</v>
      </c>
      <c r="D17" s="6">
        <v>3225.2495570000001</v>
      </c>
      <c r="E17" s="6">
        <v>5791.5670489999993</v>
      </c>
      <c r="F17" s="6">
        <v>7609.8973749999996</v>
      </c>
      <c r="G17" s="39">
        <v>12007.985510999999</v>
      </c>
      <c r="H17" s="7">
        <v>14789.083425000001</v>
      </c>
      <c r="I17" s="7">
        <v>19120.203433999999</v>
      </c>
      <c r="J17" s="7">
        <v>10580.691656999999</v>
      </c>
      <c r="K17" s="231">
        <v>9183.4777419999991</v>
      </c>
      <c r="L17" s="231">
        <v>10208.352966</v>
      </c>
      <c r="M17" s="231">
        <v>12794.849402</v>
      </c>
      <c r="N17" s="231">
        <v>11648.665918000001</v>
      </c>
      <c r="O17" s="231">
        <v>15045.431842</v>
      </c>
      <c r="P17" s="231">
        <v>20743.624672999998</v>
      </c>
      <c r="Q17" s="231">
        <v>24462.164624000001</v>
      </c>
      <c r="R17" s="231">
        <v>26939.493431999999</v>
      </c>
      <c r="S17" s="231">
        <v>29024.512860999999</v>
      </c>
      <c r="T17" s="231">
        <v>22893.088112000001</v>
      </c>
      <c r="U17" s="231">
        <v>24970.874061999999</v>
      </c>
    </row>
    <row r="18" spans="1:21" x14ac:dyDescent="0.2">
      <c r="B18" s="9"/>
      <c r="C18" s="9"/>
      <c r="D18" s="9"/>
      <c r="E18" s="9"/>
      <c r="F18" s="9"/>
      <c r="G18" s="40"/>
      <c r="H18" s="9"/>
      <c r="I18" s="9"/>
      <c r="J18" s="9"/>
      <c r="K18" s="12"/>
      <c r="L18" s="69"/>
      <c r="M18" s="69"/>
      <c r="N18" s="69"/>
      <c r="O18" s="69"/>
      <c r="P18" s="69"/>
      <c r="Q18" s="69"/>
      <c r="R18" s="69"/>
      <c r="S18" s="69"/>
      <c r="T18" s="69"/>
      <c r="U18" s="69"/>
    </row>
    <row r="19" spans="1:21" x14ac:dyDescent="0.2">
      <c r="A19" t="s">
        <v>13</v>
      </c>
      <c r="B19" s="9">
        <v>666.34986100000003</v>
      </c>
      <c r="C19" s="9">
        <v>1586.2507069999999</v>
      </c>
      <c r="D19" s="9">
        <v>1978.45135</v>
      </c>
      <c r="E19" s="9">
        <v>3096.120191</v>
      </c>
      <c r="F19" s="9">
        <v>4185.865127</v>
      </c>
      <c r="G19" s="40">
        <v>6532.8403999999991</v>
      </c>
      <c r="H19" s="40">
        <v>7178.0884400000004</v>
      </c>
      <c r="I19" s="40">
        <v>8542.7716980000005</v>
      </c>
      <c r="J19" s="40">
        <v>5970.7936360000003</v>
      </c>
      <c r="K19" s="48">
        <v>4498.2515679999997</v>
      </c>
      <c r="L19" s="48">
        <v>2535.2859239999998</v>
      </c>
      <c r="M19" s="48">
        <v>3122.7780520000001</v>
      </c>
      <c r="N19" s="48">
        <v>4273.091351</v>
      </c>
      <c r="O19" s="48">
        <v>7098.8036899999997</v>
      </c>
      <c r="P19" s="48">
        <v>9808.1171620000005</v>
      </c>
      <c r="Q19" s="48">
        <v>8389.8631399999995</v>
      </c>
      <c r="R19" s="48">
        <v>6900.0320709999996</v>
      </c>
      <c r="S19" s="48">
        <v>10678.327706</v>
      </c>
      <c r="T19" s="48">
        <v>8739.4401770000004</v>
      </c>
      <c r="U19" s="48">
        <v>9651.3178370000005</v>
      </c>
    </row>
    <row r="20" spans="1:21" x14ac:dyDescent="0.2">
      <c r="A20" t="s">
        <v>14</v>
      </c>
      <c r="B20" s="9">
        <v>106.577803</v>
      </c>
      <c r="C20" s="9">
        <v>298.19321200000002</v>
      </c>
      <c r="D20" s="9">
        <v>365.80820599999998</v>
      </c>
      <c r="E20" s="9">
        <v>590.28257099999996</v>
      </c>
      <c r="F20" s="9">
        <v>646.00268300000005</v>
      </c>
      <c r="G20" s="40">
        <v>1334.475974</v>
      </c>
      <c r="H20" s="40">
        <v>1487.375826</v>
      </c>
      <c r="I20" s="40">
        <v>2457.6712130000001</v>
      </c>
      <c r="J20" s="40">
        <v>853.612078</v>
      </c>
      <c r="K20" s="48">
        <v>2150.0692330000002</v>
      </c>
      <c r="L20" s="48">
        <v>1685.357229</v>
      </c>
      <c r="M20" s="48">
        <v>2940.1794140000002</v>
      </c>
      <c r="N20" s="48">
        <v>1212.719347</v>
      </c>
      <c r="O20" s="48">
        <v>929.41767800000002</v>
      </c>
      <c r="P20" s="48">
        <v>2362.464473</v>
      </c>
      <c r="Q20" s="48">
        <v>2985.4174010000002</v>
      </c>
      <c r="R20" s="48">
        <v>4884.2300299999997</v>
      </c>
      <c r="S20" s="48">
        <v>5382.0681939999995</v>
      </c>
      <c r="T20" s="48">
        <v>2749.8775949999999</v>
      </c>
      <c r="U20" s="48">
        <v>2754.6955840000001</v>
      </c>
    </row>
    <row r="21" spans="1:21" x14ac:dyDescent="0.2">
      <c r="A21" t="s">
        <v>15</v>
      </c>
      <c r="B21" s="9">
        <v>438.90883500000001</v>
      </c>
      <c r="C21" s="9">
        <v>703.67464399999994</v>
      </c>
      <c r="D21" s="9">
        <v>880.99000100000001</v>
      </c>
      <c r="E21" s="9">
        <v>2105.1642870000001</v>
      </c>
      <c r="F21" s="9">
        <v>2778.0295649999998</v>
      </c>
      <c r="G21" s="40">
        <v>4140.6691370000008</v>
      </c>
      <c r="H21" s="40">
        <v>6123.6191589999999</v>
      </c>
      <c r="I21" s="40">
        <v>8119.7605229999999</v>
      </c>
      <c r="J21" s="40">
        <v>3756.2859429999999</v>
      </c>
      <c r="K21" s="48">
        <v>2535.1569410000002</v>
      </c>
      <c r="L21" s="48">
        <v>5987.7098130000004</v>
      </c>
      <c r="M21" s="48">
        <v>6731.891936</v>
      </c>
      <c r="N21" s="48">
        <v>6162.8552200000004</v>
      </c>
      <c r="O21" s="48">
        <v>7017.2104740000004</v>
      </c>
      <c r="P21" s="48">
        <v>8573.0430379999998</v>
      </c>
      <c r="Q21" s="48">
        <v>13086.884083000001</v>
      </c>
      <c r="R21" s="48">
        <v>15155.231331000001</v>
      </c>
      <c r="S21" s="48">
        <v>12964.116961</v>
      </c>
      <c r="T21" s="48">
        <v>11403.770340000001</v>
      </c>
      <c r="U21" s="48">
        <v>12564.860640999999</v>
      </c>
    </row>
    <row r="22" spans="1:21" x14ac:dyDescent="0.2">
      <c r="A22" s="11"/>
      <c r="B22" s="14"/>
      <c r="C22" s="14"/>
      <c r="D22" s="14"/>
      <c r="E22" s="14"/>
      <c r="F22" s="14"/>
      <c r="G22" s="40"/>
      <c r="H22" s="9"/>
      <c r="I22" s="9"/>
      <c r="J22" s="9"/>
      <c r="K22" s="14"/>
      <c r="L22" s="11"/>
      <c r="M22" s="11"/>
      <c r="N22" s="11"/>
      <c r="O22" s="11"/>
      <c r="P22" s="11"/>
      <c r="Q22" s="11"/>
      <c r="R22" s="11"/>
      <c r="S22" s="11"/>
      <c r="T22" s="11"/>
      <c r="U22" s="11"/>
    </row>
    <row r="23" spans="1:21" x14ac:dyDescent="0.2">
      <c r="A23" s="13" t="s">
        <v>16</v>
      </c>
      <c r="B23" s="15">
        <v>78.657117999999997</v>
      </c>
      <c r="C23" s="15">
        <v>10.759119</v>
      </c>
      <c r="D23" s="15">
        <v>37.672505000000001</v>
      </c>
      <c r="E23" s="15">
        <v>64.417021000000005</v>
      </c>
      <c r="F23" s="15">
        <v>232.40135100000001</v>
      </c>
      <c r="G23" s="39">
        <v>361.05525600000004</v>
      </c>
      <c r="H23" s="39">
        <v>308.784584</v>
      </c>
      <c r="I23" s="39">
        <v>655.94266299999992</v>
      </c>
      <c r="J23" s="39">
        <v>75.650485000000003</v>
      </c>
      <c r="K23" s="231">
        <v>134.05659499999999</v>
      </c>
      <c r="L23" s="231">
        <v>1079.51567</v>
      </c>
      <c r="M23" s="231">
        <v>1507.747672</v>
      </c>
      <c r="N23" s="231">
        <v>318.73640499999999</v>
      </c>
      <c r="O23" s="231">
        <v>552.58405900000002</v>
      </c>
      <c r="P23" s="231">
        <v>729.49822200000006</v>
      </c>
      <c r="Q23" s="231">
        <v>953.94330400000001</v>
      </c>
      <c r="R23" s="231">
        <v>1383.699515</v>
      </c>
      <c r="S23" s="231">
        <v>1602.2993489999999</v>
      </c>
      <c r="T23" s="231">
        <v>550.48016199999995</v>
      </c>
      <c r="U23" s="231">
        <v>1169.999172</v>
      </c>
    </row>
    <row r="24" spans="1:21" ht="13.5" thickBot="1" x14ac:dyDescent="0.25">
      <c r="A24" s="16" t="s">
        <v>17</v>
      </c>
      <c r="B24" s="17">
        <v>3539.2213540000002</v>
      </c>
      <c r="C24" s="17">
        <v>7015.0714709999993</v>
      </c>
      <c r="D24" s="17">
        <v>12421.263373</v>
      </c>
      <c r="E24" s="17">
        <v>24567.903607999997</v>
      </c>
      <c r="F24" s="17">
        <v>39207.390805000003</v>
      </c>
      <c r="G24" s="42">
        <v>60954.531222999998</v>
      </c>
      <c r="H24" s="47">
        <v>66439.620898000008</v>
      </c>
      <c r="I24" s="47">
        <v>51419.564295999997</v>
      </c>
      <c r="J24" s="47">
        <v>34113.059037999999</v>
      </c>
      <c r="K24" s="260">
        <v>28029.173961</v>
      </c>
      <c r="L24" s="260">
        <v>38693.100865</v>
      </c>
      <c r="M24" s="260">
        <v>43731.626859000004</v>
      </c>
      <c r="N24" s="260">
        <v>46332.099936999999</v>
      </c>
      <c r="O24" s="260">
        <v>50994.098635000002</v>
      </c>
      <c r="P24" s="260">
        <v>76100.446394999992</v>
      </c>
      <c r="Q24" s="260">
        <v>96706.282603</v>
      </c>
      <c r="R24" s="260">
        <v>94519.910166000001</v>
      </c>
      <c r="S24" s="260">
        <v>100061.13996499999</v>
      </c>
      <c r="T24" s="260">
        <v>89040.025572999992</v>
      </c>
      <c r="U24" s="260">
        <v>91446.621873999989</v>
      </c>
    </row>
    <row r="25" spans="1:21" x14ac:dyDescent="0.2">
      <c r="A25" s="68" t="s">
        <v>132</v>
      </c>
      <c r="B25" s="9"/>
      <c r="C25" s="9"/>
      <c r="D25" s="9"/>
      <c r="E25" s="9"/>
      <c r="F25" s="9"/>
      <c r="G25" s="9"/>
      <c r="H25" s="9"/>
      <c r="I25" s="9"/>
      <c r="J25" s="9"/>
      <c r="K25" s="9"/>
      <c r="M25" s="21"/>
      <c r="N25" s="21"/>
      <c r="O25" s="21"/>
      <c r="P25" s="21"/>
      <c r="Q25" s="21"/>
      <c r="R25" s="21"/>
      <c r="S25" s="69"/>
    </row>
    <row r="26" spans="1:21" x14ac:dyDescent="0.2">
      <c r="A26" s="18" t="s">
        <v>19</v>
      </c>
      <c r="B26" s="9"/>
      <c r="C26" s="9"/>
      <c r="D26" s="9"/>
      <c r="E26" s="9"/>
      <c r="F26" s="9"/>
      <c r="G26" s="9"/>
      <c r="H26" s="9"/>
      <c r="I26" s="9"/>
      <c r="J26" s="9"/>
      <c r="K26" s="9"/>
      <c r="P26" s="648"/>
      <c r="Q26" s="648"/>
      <c r="R26" s="648"/>
      <c r="S26" s="69"/>
    </row>
    <row r="27" spans="1:21" x14ac:dyDescent="0.2">
      <c r="A27" s="252" t="s">
        <v>195</v>
      </c>
      <c r="P27" s="48"/>
      <c r="Q27" s="48"/>
      <c r="R27" s="48"/>
      <c r="S27" s="69"/>
    </row>
    <row r="28" spans="1:21" x14ac:dyDescent="0.2">
      <c r="A28" s="19" t="s">
        <v>21</v>
      </c>
      <c r="P28" s="69"/>
      <c r="Q28" s="69"/>
      <c r="R28" s="69"/>
      <c r="S28" s="69"/>
    </row>
    <row r="29" spans="1:21" x14ac:dyDescent="0.2">
      <c r="P29" s="69"/>
      <c r="Q29" s="69"/>
      <c r="R29" s="69"/>
      <c r="S29" s="69"/>
    </row>
    <row r="30" spans="1:21" x14ac:dyDescent="0.2">
      <c r="L30" s="21"/>
      <c r="P30" s="69"/>
      <c r="Q30" s="69"/>
      <c r="R30" s="69"/>
      <c r="S30" s="69"/>
    </row>
    <row r="33" spans="5:5" x14ac:dyDescent="0.2">
      <c r="E33" s="248"/>
    </row>
  </sheetData>
  <phoneticPr fontId="17" type="noConversion"/>
  <hyperlinks>
    <hyperlink ref="A28" location="Kapitalmarkedsstatistik!A1" display="Tilbage til Udlånsvirksomhed" xr:uid="{00000000-0004-0000-0A00-000000000000}"/>
  </hyperlinks>
  <pageMargins left="0.74803149606299213" right="0.74803149606299213" top="0.98425196850393704" bottom="0.98425196850393704" header="0" footer="0"/>
  <pageSetup paperSize="9" scale="67"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Ark12">
    <pageSetUpPr fitToPage="1"/>
  </sheetPr>
  <dimension ref="A2:U28"/>
  <sheetViews>
    <sheetView workbookViewId="0">
      <pane xSplit="1" ySplit="4" topLeftCell="M5" activePane="bottomRight" state="frozen"/>
      <selection pane="topRight" activeCell="B1" sqref="B1"/>
      <selection pane="bottomLeft" activeCell="A5" sqref="A5"/>
      <selection pane="bottomRight" activeCell="T3" sqref="T3"/>
    </sheetView>
  </sheetViews>
  <sheetFormatPr defaultRowHeight="12.75" x14ac:dyDescent="0.2"/>
  <cols>
    <col min="1" max="1" width="112.5703125" bestFit="1" customWidth="1"/>
    <col min="2" max="5" width="10.7109375" customWidth="1"/>
    <col min="7" max="7" width="9.28515625" bestFit="1" customWidth="1"/>
    <col min="9" max="9" width="10.28515625" bestFit="1" customWidth="1"/>
    <col min="16" max="17" width="10.28515625" bestFit="1" customWidth="1"/>
    <col min="18" max="18" width="10.28515625" style="248" bestFit="1" customWidth="1"/>
  </cols>
  <sheetData>
    <row r="2" spans="1:21" x14ac:dyDescent="0.2">
      <c r="A2" s="1" t="s">
        <v>206</v>
      </c>
      <c r="B2" s="9"/>
      <c r="C2" s="9"/>
      <c r="D2" s="9"/>
      <c r="E2" s="9"/>
      <c r="F2" s="9"/>
      <c r="G2" s="9"/>
      <c r="H2" s="9"/>
      <c r="I2" s="9"/>
      <c r="J2" s="9"/>
      <c r="K2" s="9"/>
    </row>
    <row r="3" spans="1:21" x14ac:dyDescent="0.2">
      <c r="A3" s="2" t="s">
        <v>0</v>
      </c>
      <c r="B3" s="172">
        <v>2000</v>
      </c>
      <c r="C3" s="172">
        <v>2001</v>
      </c>
      <c r="D3" s="172">
        <v>2002</v>
      </c>
      <c r="E3" s="172">
        <v>2003</v>
      </c>
      <c r="F3" s="172">
        <v>2004</v>
      </c>
      <c r="G3" s="173">
        <v>2005</v>
      </c>
      <c r="H3" s="173">
        <v>2006</v>
      </c>
      <c r="I3" s="184">
        <v>2007</v>
      </c>
      <c r="J3" s="173">
        <v>2008</v>
      </c>
      <c r="K3" s="173">
        <v>2009</v>
      </c>
      <c r="L3" s="184">
        <v>2010</v>
      </c>
      <c r="M3" s="184">
        <v>2011</v>
      </c>
      <c r="N3" s="184">
        <v>2012</v>
      </c>
      <c r="O3" s="184">
        <v>2013</v>
      </c>
      <c r="P3" s="184">
        <v>2014</v>
      </c>
      <c r="Q3" s="184">
        <v>2015</v>
      </c>
      <c r="R3" s="184">
        <v>2016</v>
      </c>
      <c r="S3" s="184">
        <v>2017</v>
      </c>
      <c r="T3" s="184">
        <v>2018</v>
      </c>
      <c r="U3" s="184">
        <v>2019</v>
      </c>
    </row>
    <row r="4" spans="1:21" x14ac:dyDescent="0.2">
      <c r="A4" s="5" t="s">
        <v>1</v>
      </c>
      <c r="B4" s="6">
        <v>955.92063600000006</v>
      </c>
      <c r="C4" s="6">
        <v>2095.1197139999999</v>
      </c>
      <c r="D4" s="6">
        <v>4838.0275499999998</v>
      </c>
      <c r="E4" s="6">
        <v>7138.6652889999996</v>
      </c>
      <c r="F4" s="6">
        <v>8142.2096089999995</v>
      </c>
      <c r="G4" s="39">
        <v>9215.0420819999999</v>
      </c>
      <c r="H4" s="7">
        <v>10149.570093</v>
      </c>
      <c r="I4" s="7">
        <v>6522.3996380000008</v>
      </c>
      <c r="J4" s="7">
        <v>5789.8848200000002</v>
      </c>
      <c r="K4" s="8">
        <v>6433.5513430000001</v>
      </c>
      <c r="L4" s="8">
        <v>9606.1912620000003</v>
      </c>
      <c r="M4" s="8">
        <v>10612.181601</v>
      </c>
      <c r="N4" s="8">
        <v>12341.371863</v>
      </c>
      <c r="O4" s="8">
        <v>14085.003445999999</v>
      </c>
      <c r="P4" s="8">
        <v>14906.886627</v>
      </c>
      <c r="Q4" s="8">
        <v>15404.862757000001</v>
      </c>
      <c r="R4" s="8">
        <v>16403.703285</v>
      </c>
      <c r="S4" s="8">
        <v>17520.312429999998</v>
      </c>
      <c r="T4" s="8">
        <v>19022.890450999999</v>
      </c>
      <c r="U4" s="8">
        <v>21201.64041</v>
      </c>
    </row>
    <row r="5" spans="1:21" x14ac:dyDescent="0.2">
      <c r="B5" s="9"/>
      <c r="C5" s="9"/>
      <c r="D5" s="9"/>
      <c r="E5" s="9"/>
      <c r="F5" s="9"/>
      <c r="G5" s="40"/>
      <c r="H5" s="9"/>
      <c r="I5" s="9"/>
      <c r="J5" s="9"/>
      <c r="K5" s="12"/>
      <c r="L5" s="69"/>
      <c r="M5" s="69"/>
      <c r="N5" s="69"/>
      <c r="O5" s="69"/>
      <c r="P5" s="69"/>
      <c r="Q5" s="69"/>
      <c r="R5" s="69"/>
      <c r="S5" s="69"/>
      <c r="T5" s="69"/>
      <c r="U5" s="69"/>
    </row>
    <row r="6" spans="1:21" x14ac:dyDescent="0.2">
      <c r="A6" t="s">
        <v>2</v>
      </c>
      <c r="B6" s="9">
        <v>277.28266000000002</v>
      </c>
      <c r="C6" s="9">
        <v>824.02119999999991</v>
      </c>
      <c r="D6" s="9">
        <v>1216.4262590000001</v>
      </c>
      <c r="E6" s="9">
        <v>1612.382321</v>
      </c>
      <c r="F6" s="9">
        <v>2098.6738879999998</v>
      </c>
      <c r="G6" s="40">
        <v>2454.7455999999997</v>
      </c>
      <c r="H6" s="9">
        <v>2647.2245250000001</v>
      </c>
      <c r="I6" s="9">
        <v>2781.7208110000001</v>
      </c>
      <c r="J6" s="9">
        <v>2380.3331390000003</v>
      </c>
      <c r="K6" s="48">
        <v>2438.7000079999998</v>
      </c>
      <c r="L6" s="48">
        <v>3272.5698459999999</v>
      </c>
      <c r="M6" s="48">
        <v>3530.262549</v>
      </c>
      <c r="N6" s="48">
        <v>4142.4324930000002</v>
      </c>
      <c r="O6" s="48">
        <v>4903.490389999999</v>
      </c>
      <c r="P6" s="48">
        <v>4877.8777929999997</v>
      </c>
      <c r="Q6" s="48">
        <v>5223.1306139999997</v>
      </c>
      <c r="R6" s="48">
        <v>5797</v>
      </c>
      <c r="S6" s="48">
        <v>5747.5978909999994</v>
      </c>
      <c r="T6" s="48">
        <v>6412.4809220000006</v>
      </c>
      <c r="U6" s="48">
        <v>7670.5624420000004</v>
      </c>
    </row>
    <row r="7" spans="1:21" x14ac:dyDescent="0.2">
      <c r="A7" t="s">
        <v>3</v>
      </c>
      <c r="B7" s="9">
        <v>176.97578300000001</v>
      </c>
      <c r="C7" s="9">
        <v>580.95068500000002</v>
      </c>
      <c r="D7" s="9">
        <v>785.58002299999998</v>
      </c>
      <c r="E7" s="9">
        <v>947.80374900000004</v>
      </c>
      <c r="F7" s="9">
        <v>1124.6699229999999</v>
      </c>
      <c r="G7" s="40">
        <v>1312.6709989999999</v>
      </c>
      <c r="H7" s="40">
        <v>1428.0025579999999</v>
      </c>
      <c r="I7" s="9">
        <v>1428.1858070000001</v>
      </c>
      <c r="J7" s="9">
        <v>1460.3839330000001</v>
      </c>
      <c r="K7" s="48">
        <v>1471.36187</v>
      </c>
      <c r="L7" s="48">
        <v>1887.2052120000001</v>
      </c>
      <c r="M7" s="48">
        <v>1947.741471</v>
      </c>
      <c r="N7" s="48">
        <v>2237.383738</v>
      </c>
      <c r="O7" s="48">
        <v>2452.9024079999999</v>
      </c>
      <c r="P7" s="48">
        <v>2486.1263749999998</v>
      </c>
      <c r="Q7" s="48">
        <v>2698.0110060000002</v>
      </c>
      <c r="R7" s="48">
        <v>2733.8087740000001</v>
      </c>
      <c r="S7" s="48">
        <v>2784.0375399999998</v>
      </c>
      <c r="T7" s="48">
        <v>3087.8815079999999</v>
      </c>
      <c r="U7" s="48">
        <v>4057.657972</v>
      </c>
    </row>
    <row r="8" spans="1:21" x14ac:dyDescent="0.2">
      <c r="A8" t="s">
        <v>4</v>
      </c>
      <c r="B8" s="9">
        <v>0.85691799999999996</v>
      </c>
      <c r="C8" s="9">
        <v>4.241854</v>
      </c>
      <c r="D8" s="9">
        <v>10.592561</v>
      </c>
      <c r="E8" s="9">
        <v>20.017872000000001</v>
      </c>
      <c r="F8" s="9">
        <v>31.342699</v>
      </c>
      <c r="G8" s="40">
        <v>38.382029000000003</v>
      </c>
      <c r="H8" s="40">
        <v>44.039042999999999</v>
      </c>
      <c r="I8" s="9">
        <v>47.786000999999999</v>
      </c>
      <c r="J8" s="9">
        <v>52.653624000000001</v>
      </c>
      <c r="K8" s="48">
        <v>56.510587999999998</v>
      </c>
      <c r="L8" s="48">
        <v>73.759671999999995</v>
      </c>
      <c r="M8" s="48">
        <v>79.083330000000004</v>
      </c>
      <c r="N8" s="48">
        <v>102.872033</v>
      </c>
      <c r="O8" s="48">
        <v>140.24208100000001</v>
      </c>
      <c r="P8" s="48">
        <v>149.03737799999999</v>
      </c>
      <c r="Q8" s="48">
        <v>183.04389499999999</v>
      </c>
      <c r="R8" s="48">
        <v>192.84383199999999</v>
      </c>
      <c r="S8" s="48">
        <v>218.48538600000001</v>
      </c>
      <c r="T8" s="48">
        <v>280.30042900000001</v>
      </c>
      <c r="U8" s="48">
        <v>390.85813300000001</v>
      </c>
    </row>
    <row r="9" spans="1:21" x14ac:dyDescent="0.2">
      <c r="A9" t="s">
        <v>5</v>
      </c>
      <c r="B9" s="9">
        <v>7.0803250000000002</v>
      </c>
      <c r="C9" s="9">
        <v>28.963228999999998</v>
      </c>
      <c r="D9" s="9">
        <v>61.358207</v>
      </c>
      <c r="E9" s="9">
        <v>113.805677</v>
      </c>
      <c r="F9" s="9">
        <v>171.96474599999999</v>
      </c>
      <c r="G9" s="40">
        <v>226.06497900000002</v>
      </c>
      <c r="H9" s="40">
        <v>256.90542799999997</v>
      </c>
      <c r="I9" s="9">
        <v>266.58355700000004</v>
      </c>
      <c r="J9" s="9">
        <v>284.72215799999998</v>
      </c>
      <c r="K9" s="48">
        <v>303.31067200000001</v>
      </c>
      <c r="L9" s="48">
        <v>436.30391700000001</v>
      </c>
      <c r="M9" s="48">
        <v>477.18313699999999</v>
      </c>
      <c r="N9" s="48">
        <v>545.33393599999999</v>
      </c>
      <c r="O9" s="48">
        <v>600.30169699999999</v>
      </c>
      <c r="P9" s="48">
        <v>619.38701400000002</v>
      </c>
      <c r="Q9" s="48">
        <v>666.95277099999998</v>
      </c>
      <c r="R9" s="48">
        <v>693.83218299999999</v>
      </c>
      <c r="S9" s="48">
        <v>753.871353</v>
      </c>
      <c r="T9" s="48">
        <v>821.75692000000004</v>
      </c>
      <c r="U9" s="48">
        <v>946.00285099999996</v>
      </c>
    </row>
    <row r="10" spans="1:21" x14ac:dyDescent="0.2">
      <c r="A10" t="s">
        <v>6</v>
      </c>
      <c r="B10" s="9">
        <v>7.600015</v>
      </c>
      <c r="C10" s="9">
        <v>17.775818999999998</v>
      </c>
      <c r="D10" s="9">
        <v>42.274009999999997</v>
      </c>
      <c r="E10" s="9">
        <v>79.495063999999999</v>
      </c>
      <c r="F10" s="9">
        <v>131.001124</v>
      </c>
      <c r="G10" s="40">
        <v>278.08845399999996</v>
      </c>
      <c r="H10" s="40">
        <v>271.93548600000003</v>
      </c>
      <c r="I10" s="9">
        <v>406.953013</v>
      </c>
      <c r="J10" s="9">
        <v>150.926852</v>
      </c>
      <c r="K10" s="48">
        <v>149.60094000000001</v>
      </c>
      <c r="L10" s="48">
        <v>193.26503500000001</v>
      </c>
      <c r="M10" s="48">
        <v>268.82130999999998</v>
      </c>
      <c r="N10" s="48">
        <v>327.83153900000002</v>
      </c>
      <c r="O10" s="48">
        <v>468.22729700000002</v>
      </c>
      <c r="P10" s="48">
        <v>373.63459999999998</v>
      </c>
      <c r="Q10" s="48">
        <v>325.41416800000002</v>
      </c>
      <c r="R10" s="48">
        <v>328.85706399999998</v>
      </c>
      <c r="S10" s="48">
        <v>338.40253300000001</v>
      </c>
      <c r="T10" s="48">
        <v>315.02244400000001</v>
      </c>
      <c r="U10" s="48">
        <v>312.90894800000001</v>
      </c>
    </row>
    <row r="11" spans="1:21" x14ac:dyDescent="0.2">
      <c r="A11" t="s">
        <v>7</v>
      </c>
      <c r="B11" s="9">
        <v>84.769619000000006</v>
      </c>
      <c r="C11" s="9">
        <v>192.08961300000001</v>
      </c>
      <c r="D11" s="9">
        <v>316.62145800000002</v>
      </c>
      <c r="E11" s="9">
        <v>451.25995899999998</v>
      </c>
      <c r="F11" s="9">
        <v>639.69539599999996</v>
      </c>
      <c r="G11" s="40">
        <v>599.53913899999998</v>
      </c>
      <c r="H11" s="40">
        <v>646.34200999999996</v>
      </c>
      <c r="I11" s="9">
        <v>632.21243300000003</v>
      </c>
      <c r="J11" s="9">
        <v>431.64657199999999</v>
      </c>
      <c r="K11" s="48">
        <v>457.91593799999998</v>
      </c>
      <c r="L11" s="48">
        <v>682.03601000000003</v>
      </c>
      <c r="M11" s="48">
        <v>757.43330100000003</v>
      </c>
      <c r="N11" s="48">
        <v>929.01124700000003</v>
      </c>
      <c r="O11" s="48">
        <v>1241.8169069999999</v>
      </c>
      <c r="P11" s="48">
        <v>1623.3270259999999</v>
      </c>
      <c r="Q11" s="48">
        <v>1675.122942</v>
      </c>
      <c r="R11" s="48">
        <v>1847.79721</v>
      </c>
      <c r="S11" s="48">
        <v>1652.8010790000001</v>
      </c>
      <c r="T11" s="48">
        <v>1907.5196209999999</v>
      </c>
      <c r="U11" s="48">
        <v>1963.134538</v>
      </c>
    </row>
    <row r="12" spans="1:21" x14ac:dyDescent="0.2">
      <c r="A12" t="s">
        <v>8</v>
      </c>
      <c r="B12" s="9">
        <v>678.63797600000009</v>
      </c>
      <c r="C12" s="9">
        <v>1271.098514</v>
      </c>
      <c r="D12" s="9">
        <v>3621.6012909999999</v>
      </c>
      <c r="E12" s="9">
        <v>5526.2829679999995</v>
      </c>
      <c r="F12" s="9">
        <v>6043.5357210000002</v>
      </c>
      <c r="G12" s="40">
        <v>6760.2964819999997</v>
      </c>
      <c r="H12" s="9">
        <v>7502.3455680000006</v>
      </c>
      <c r="I12" s="9">
        <v>3740.6788270000002</v>
      </c>
      <c r="J12" s="9">
        <v>3409.5516809999999</v>
      </c>
      <c r="K12" s="48">
        <v>3994.8513349999998</v>
      </c>
      <c r="L12" s="48">
        <v>6333.621416</v>
      </c>
      <c r="M12" s="48">
        <v>7081.9190520000002</v>
      </c>
      <c r="N12" s="48">
        <v>8198.9393700000001</v>
      </c>
      <c r="O12" s="48">
        <v>9181.5130559999998</v>
      </c>
      <c r="P12" s="48">
        <v>10029.008834</v>
      </c>
      <c r="Q12" s="48">
        <v>10181.732142999999</v>
      </c>
      <c r="R12" s="48">
        <v>10935.421286000001</v>
      </c>
      <c r="S12" s="48">
        <v>11772.714539000001</v>
      </c>
      <c r="T12" s="48">
        <v>12610.409529</v>
      </c>
      <c r="U12" s="48">
        <v>13531.077968</v>
      </c>
    </row>
    <row r="13" spans="1:21" x14ac:dyDescent="0.2">
      <c r="A13" t="s">
        <v>9</v>
      </c>
      <c r="B13" s="9">
        <v>595.17253200000005</v>
      </c>
      <c r="C13" s="9">
        <v>1108.5185100000001</v>
      </c>
      <c r="D13" s="9">
        <v>3130.178343</v>
      </c>
      <c r="E13" s="9">
        <v>4708.1761500000002</v>
      </c>
      <c r="F13" s="9">
        <v>5120.4946360000004</v>
      </c>
      <c r="G13" s="40">
        <v>5765.4801719999996</v>
      </c>
      <c r="H13" s="40">
        <v>6301.7991350000002</v>
      </c>
      <c r="I13" s="9">
        <v>3080.5224360000002</v>
      </c>
      <c r="J13" s="9">
        <v>2785.225668</v>
      </c>
      <c r="K13" s="48">
        <v>3297.8002929999998</v>
      </c>
      <c r="L13" s="48">
        <v>5300.6222529999995</v>
      </c>
      <c r="M13" s="48">
        <v>5915.5577709999998</v>
      </c>
      <c r="N13" s="48">
        <v>6905.1597929999998</v>
      </c>
      <c r="O13" s="48">
        <v>7705.5981540000002</v>
      </c>
      <c r="P13" s="48">
        <v>8345.9397559999998</v>
      </c>
      <c r="Q13" s="48">
        <v>8376.9965740000007</v>
      </c>
      <c r="R13" s="48">
        <v>8928.4834329999994</v>
      </c>
      <c r="S13" s="48">
        <v>9568.5214820000001</v>
      </c>
      <c r="T13" s="48">
        <v>10219.381526000001</v>
      </c>
      <c r="U13" s="48">
        <v>10952.192061</v>
      </c>
    </row>
    <row r="14" spans="1:21" x14ac:dyDescent="0.2">
      <c r="A14" t="s">
        <v>10</v>
      </c>
      <c r="B14" s="9">
        <v>55.345846000000002</v>
      </c>
      <c r="C14" s="9">
        <v>108.774939</v>
      </c>
      <c r="D14" s="9">
        <v>343.60015299999998</v>
      </c>
      <c r="E14" s="9">
        <v>571.51676299999997</v>
      </c>
      <c r="F14" s="9">
        <v>630.78510900000003</v>
      </c>
      <c r="G14" s="40">
        <v>670.32531900000004</v>
      </c>
      <c r="H14" s="40">
        <v>817.643325</v>
      </c>
      <c r="I14" s="9">
        <v>439.65068500000007</v>
      </c>
      <c r="J14" s="9">
        <v>412.80730699999998</v>
      </c>
      <c r="K14" s="48">
        <v>442.30973299999999</v>
      </c>
      <c r="L14" s="48">
        <v>696.87984200000005</v>
      </c>
      <c r="M14" s="48">
        <v>792.83701299999996</v>
      </c>
      <c r="N14" s="48">
        <v>864.78917100000001</v>
      </c>
      <c r="O14" s="48">
        <v>977.51470900000004</v>
      </c>
      <c r="P14" s="48">
        <v>1107.2457979999999</v>
      </c>
      <c r="Q14" s="48">
        <v>1191.813005</v>
      </c>
      <c r="R14" s="48">
        <v>1340.641691</v>
      </c>
      <c r="S14" s="48">
        <v>1478.486433</v>
      </c>
      <c r="T14" s="48">
        <v>1586.8383290000002</v>
      </c>
      <c r="U14" s="48">
        <v>1682.4344840000001</v>
      </c>
    </row>
    <row r="15" spans="1:21" x14ac:dyDescent="0.2">
      <c r="A15" t="s">
        <v>11</v>
      </c>
      <c r="B15" s="9">
        <v>28.119598</v>
      </c>
      <c r="C15" s="9">
        <v>53.805064999999999</v>
      </c>
      <c r="D15" s="9">
        <v>147.82279500000001</v>
      </c>
      <c r="E15" s="9">
        <v>246.59005500000001</v>
      </c>
      <c r="F15" s="9">
        <v>292.25597599999998</v>
      </c>
      <c r="G15" s="40">
        <v>324.49099100000001</v>
      </c>
      <c r="H15" s="40">
        <v>382.90310799999997</v>
      </c>
      <c r="I15" s="40">
        <v>220.50570599999998</v>
      </c>
      <c r="J15" s="40">
        <v>211.51870600000001</v>
      </c>
      <c r="K15" s="48">
        <v>254.741309</v>
      </c>
      <c r="L15" s="48">
        <v>336.11932100000001</v>
      </c>
      <c r="M15" s="48">
        <v>373.52426800000001</v>
      </c>
      <c r="N15" s="48">
        <v>428.99040600000001</v>
      </c>
      <c r="O15" s="48">
        <v>498.400193</v>
      </c>
      <c r="P15" s="48">
        <v>575.82327999999995</v>
      </c>
      <c r="Q15" s="48">
        <v>612.92256399999997</v>
      </c>
      <c r="R15" s="48">
        <v>666.29616199999998</v>
      </c>
      <c r="S15" s="48">
        <v>725.70662400000003</v>
      </c>
      <c r="T15" s="48">
        <v>804.18967399999997</v>
      </c>
      <c r="U15" s="48">
        <v>896.45142299999998</v>
      </c>
    </row>
    <row r="16" spans="1:21" x14ac:dyDescent="0.2">
      <c r="A16" s="11"/>
      <c r="B16" s="12"/>
      <c r="C16" s="12"/>
      <c r="D16" s="12"/>
      <c r="E16" s="12"/>
      <c r="F16" s="12"/>
      <c r="G16" s="40"/>
      <c r="H16" s="9"/>
      <c r="I16" s="185"/>
      <c r="J16" s="9"/>
      <c r="K16" s="14"/>
      <c r="L16" s="11"/>
      <c r="M16" s="11"/>
      <c r="N16" s="11"/>
      <c r="O16" s="11"/>
      <c r="P16" s="11"/>
      <c r="Q16" s="11"/>
      <c r="R16" s="11"/>
      <c r="S16" s="11"/>
      <c r="T16" s="11"/>
      <c r="U16" s="11"/>
    </row>
    <row r="17" spans="1:21" x14ac:dyDescent="0.2">
      <c r="A17" s="13" t="s">
        <v>12</v>
      </c>
      <c r="B17" s="6">
        <v>565.03690899999992</v>
      </c>
      <c r="C17" s="6">
        <v>1421.167496</v>
      </c>
      <c r="D17" s="6">
        <v>2472.212352</v>
      </c>
      <c r="E17" s="6">
        <v>2870.5620519999998</v>
      </c>
      <c r="F17" s="6">
        <v>3506.941703</v>
      </c>
      <c r="G17" s="39">
        <v>4280.209871</v>
      </c>
      <c r="H17" s="7">
        <v>4563.1580990000002</v>
      </c>
      <c r="I17" s="185">
        <v>4378.3937650000007</v>
      </c>
      <c r="J17" s="7">
        <v>3521.3366470000001</v>
      </c>
      <c r="K17" s="231">
        <v>3872.7266880000002</v>
      </c>
      <c r="L17" s="231">
        <v>5605.7507390000001</v>
      </c>
      <c r="M17" s="231">
        <v>5783.6256059999996</v>
      </c>
      <c r="N17" s="231">
        <v>6252.1373839999997</v>
      </c>
      <c r="O17" s="231">
        <v>7126.9432470000011</v>
      </c>
      <c r="P17" s="231">
        <v>7946.9536449999996</v>
      </c>
      <c r="Q17" s="231">
        <v>7872.562473</v>
      </c>
      <c r="R17" s="231">
        <v>8126.3943849999996</v>
      </c>
      <c r="S17" s="231">
        <v>8724.8830390000003</v>
      </c>
      <c r="T17" s="231">
        <v>8561.1971689999991</v>
      </c>
      <c r="U17" s="231">
        <v>8602.6828080000014</v>
      </c>
    </row>
    <row r="18" spans="1:21" x14ac:dyDescent="0.2">
      <c r="B18" s="9"/>
      <c r="C18" s="9"/>
      <c r="D18" s="9"/>
      <c r="E18" s="9"/>
      <c r="F18" s="9"/>
      <c r="G18" s="40"/>
      <c r="H18" s="9"/>
      <c r="I18" s="40"/>
      <c r="J18" s="9"/>
      <c r="K18" s="9"/>
      <c r="N18" s="248"/>
      <c r="O18" s="248"/>
      <c r="P18" s="248"/>
      <c r="Q18" s="248"/>
      <c r="S18" s="248"/>
      <c r="T18" s="248"/>
      <c r="U18" s="248"/>
    </row>
    <row r="19" spans="1:21" x14ac:dyDescent="0.2">
      <c r="A19" t="s">
        <v>13</v>
      </c>
      <c r="B19" s="9">
        <v>155.87688</v>
      </c>
      <c r="C19" s="9">
        <v>463.62177000000003</v>
      </c>
      <c r="D19" s="9">
        <v>931.62420699999996</v>
      </c>
      <c r="E19" s="9">
        <v>1293.4640079999999</v>
      </c>
      <c r="F19" s="9">
        <v>1536.7454270000001</v>
      </c>
      <c r="G19" s="40">
        <v>1723.1469040000002</v>
      </c>
      <c r="H19" s="40">
        <v>1943.1534819999999</v>
      </c>
      <c r="I19" s="40">
        <v>1665.521211</v>
      </c>
      <c r="J19" s="40">
        <v>1491.3681320000001</v>
      </c>
      <c r="K19" s="10">
        <v>1446.613642</v>
      </c>
      <c r="L19" s="10">
        <v>2349.1142930000001</v>
      </c>
      <c r="M19" s="10">
        <v>2264.2065819999998</v>
      </c>
      <c r="N19" s="10">
        <v>2382.3019169999998</v>
      </c>
      <c r="O19" s="10">
        <v>2697.3346230000002</v>
      </c>
      <c r="P19" s="10">
        <v>3013.216997</v>
      </c>
      <c r="Q19" s="10">
        <v>2708.2761030000001</v>
      </c>
      <c r="R19" s="10">
        <v>2620.9613039999999</v>
      </c>
      <c r="S19" s="10">
        <v>2590.6441220000002</v>
      </c>
      <c r="T19" s="10">
        <v>2648.8346689999998</v>
      </c>
      <c r="U19" s="10">
        <v>2689.9920670000001</v>
      </c>
    </row>
    <row r="20" spans="1:21" x14ac:dyDescent="0.2">
      <c r="A20" t="s">
        <v>14</v>
      </c>
      <c r="B20" s="9">
        <v>65.817670000000007</v>
      </c>
      <c r="C20" s="9">
        <v>541.81184299999995</v>
      </c>
      <c r="D20" s="9">
        <v>673.41072899999995</v>
      </c>
      <c r="E20" s="9">
        <v>489.71879799999999</v>
      </c>
      <c r="F20" s="9">
        <v>566.98422400000004</v>
      </c>
      <c r="G20" s="40">
        <v>1004.244046</v>
      </c>
      <c r="H20" s="40">
        <v>679.95119899999997</v>
      </c>
      <c r="I20" s="40">
        <v>609.86188400000003</v>
      </c>
      <c r="J20" s="40">
        <v>657.58934499999998</v>
      </c>
      <c r="K20" s="10">
        <v>893.07130900000004</v>
      </c>
      <c r="L20" s="10">
        <v>896.54619000000002</v>
      </c>
      <c r="M20" s="10">
        <v>1085.685461</v>
      </c>
      <c r="N20" s="10">
        <v>1000.178933</v>
      </c>
      <c r="O20" s="10">
        <v>1167.868788</v>
      </c>
      <c r="P20" s="10">
        <v>1371.871075</v>
      </c>
      <c r="Q20" s="10">
        <v>1605.240323</v>
      </c>
      <c r="R20" s="10">
        <v>1554.308027</v>
      </c>
      <c r="S20" s="10">
        <v>1553.740949</v>
      </c>
      <c r="T20" s="10">
        <v>1485.9004610000002</v>
      </c>
      <c r="U20" s="10">
        <v>1451.59103</v>
      </c>
    </row>
    <row r="21" spans="1:21" x14ac:dyDescent="0.2">
      <c r="A21" t="s">
        <v>15</v>
      </c>
      <c r="B21" s="9">
        <v>343.34235899999999</v>
      </c>
      <c r="C21" s="9">
        <v>415.73388299999999</v>
      </c>
      <c r="D21" s="9">
        <v>867.17741599999999</v>
      </c>
      <c r="E21" s="9">
        <v>1087.379246</v>
      </c>
      <c r="F21" s="9">
        <v>1403.2120520000001</v>
      </c>
      <c r="G21" s="40">
        <v>1552.818921</v>
      </c>
      <c r="H21" s="40">
        <v>1940.053418</v>
      </c>
      <c r="I21" s="40">
        <v>2103.0106700000001</v>
      </c>
      <c r="J21" s="40">
        <v>1372.3791699999999</v>
      </c>
      <c r="K21" s="10">
        <v>1533.041737</v>
      </c>
      <c r="L21" s="10">
        <v>2360.090256</v>
      </c>
      <c r="M21" s="10">
        <v>2433.7335629999998</v>
      </c>
      <c r="N21" s="10">
        <v>2869.6565340000002</v>
      </c>
      <c r="O21" s="10">
        <v>3261.7398360000002</v>
      </c>
      <c r="P21" s="10">
        <v>3561.936017</v>
      </c>
      <c r="Q21" s="10">
        <v>3559.116618</v>
      </c>
      <c r="R21" s="10">
        <v>3951.1250540000001</v>
      </c>
      <c r="S21" s="10">
        <v>4580.4979679999997</v>
      </c>
      <c r="T21" s="10">
        <v>4426.462039</v>
      </c>
      <c r="U21" s="10">
        <v>4461.0997109999998</v>
      </c>
    </row>
    <row r="22" spans="1:21" x14ac:dyDescent="0.2">
      <c r="A22" s="11"/>
      <c r="B22" s="14"/>
      <c r="C22" s="14"/>
      <c r="D22" s="14"/>
      <c r="E22" s="14"/>
      <c r="F22" s="14"/>
      <c r="G22" s="40"/>
      <c r="H22" s="9"/>
      <c r="I22" s="185"/>
      <c r="J22" s="185"/>
      <c r="K22" s="185"/>
      <c r="N22" s="248"/>
      <c r="O22" s="248"/>
      <c r="P22" s="248"/>
      <c r="Q22" s="248"/>
      <c r="S22" s="248"/>
      <c r="T22" s="248"/>
      <c r="U22" s="248"/>
    </row>
    <row r="23" spans="1:21" x14ac:dyDescent="0.2">
      <c r="A23" s="13" t="s">
        <v>16</v>
      </c>
      <c r="B23" s="15">
        <v>18.615181</v>
      </c>
      <c r="C23" s="15">
        <v>28.454325000000001</v>
      </c>
      <c r="D23" s="15">
        <v>85.308447000000001</v>
      </c>
      <c r="E23" s="15">
        <v>142.87439000000001</v>
      </c>
      <c r="F23" s="15">
        <v>182.006182</v>
      </c>
      <c r="G23" s="39">
        <v>223.18422899999999</v>
      </c>
      <c r="H23" s="39">
        <v>207.875291</v>
      </c>
      <c r="I23" s="39">
        <v>184.40446499999999</v>
      </c>
      <c r="J23" s="39">
        <v>155.617255</v>
      </c>
      <c r="K23" s="10">
        <v>147.22999200000001</v>
      </c>
      <c r="L23" s="8">
        <v>241.860153</v>
      </c>
      <c r="M23" s="8">
        <v>252.856425</v>
      </c>
      <c r="N23" s="8">
        <v>355.02641399999999</v>
      </c>
      <c r="O23" s="8">
        <v>423.00774699999999</v>
      </c>
      <c r="P23" s="8">
        <v>420.78781600000002</v>
      </c>
      <c r="Q23" s="8">
        <v>405.66202099999998</v>
      </c>
      <c r="R23" s="8">
        <v>420.49246699999998</v>
      </c>
      <c r="S23" s="8">
        <v>405.95630100000005</v>
      </c>
      <c r="T23" s="8">
        <v>376.88141499999995</v>
      </c>
      <c r="U23" s="8">
        <v>372.66930600000001</v>
      </c>
    </row>
    <row r="24" spans="1:21" ht="13.5" thickBot="1" x14ac:dyDescent="0.25">
      <c r="A24" s="16" t="s">
        <v>17</v>
      </c>
      <c r="B24" s="17">
        <v>1539.5727259999999</v>
      </c>
      <c r="C24" s="17">
        <v>3544.7415350000001</v>
      </c>
      <c r="D24" s="17">
        <v>7395.5483489999997</v>
      </c>
      <c r="E24" s="17">
        <v>10152.101730999999</v>
      </c>
      <c r="F24" s="17">
        <v>11831.157493999999</v>
      </c>
      <c r="G24" s="41">
        <v>13718.436181999998</v>
      </c>
      <c r="H24" s="38">
        <v>14920.603483000001</v>
      </c>
      <c r="I24" s="42">
        <v>11085.197868000001</v>
      </c>
      <c r="J24" s="47">
        <v>9466.8387220000004</v>
      </c>
      <c r="K24" s="20">
        <v>10453.508023</v>
      </c>
      <c r="L24" s="20">
        <v>15453.802154000001</v>
      </c>
      <c r="M24" s="20">
        <v>16648.663632</v>
      </c>
      <c r="N24" s="20">
        <v>18948.535661000002</v>
      </c>
      <c r="O24" s="20">
        <v>21634.954440000001</v>
      </c>
      <c r="P24" s="20">
        <v>23274.628087999998</v>
      </c>
      <c r="Q24" s="20">
        <v>23683.087251000001</v>
      </c>
      <c r="R24" s="20">
        <v>24950.590136999999</v>
      </c>
      <c r="S24" s="20">
        <v>26651.151769999997</v>
      </c>
      <c r="T24" s="20">
        <v>27960.969035000002</v>
      </c>
      <c r="U24" s="20">
        <v>30176.992524000001</v>
      </c>
    </row>
    <row r="25" spans="1:21" x14ac:dyDescent="0.2">
      <c r="A25" s="68" t="s">
        <v>132</v>
      </c>
      <c r="B25" s="9"/>
      <c r="C25" s="9"/>
      <c r="D25" s="9"/>
      <c r="E25" s="9"/>
      <c r="F25" s="9"/>
      <c r="G25" s="9"/>
      <c r="H25" s="9"/>
      <c r="I25" s="9"/>
      <c r="J25" s="9"/>
      <c r="K25" s="9"/>
      <c r="M25" s="440"/>
      <c r="N25" s="440"/>
      <c r="O25" s="440"/>
      <c r="P25" s="440"/>
    </row>
    <row r="26" spans="1:21" x14ac:dyDescent="0.2">
      <c r="A26" s="18" t="s">
        <v>19</v>
      </c>
      <c r="B26" s="9"/>
      <c r="C26" s="9"/>
      <c r="D26" s="9"/>
      <c r="E26" s="9"/>
      <c r="F26" s="9"/>
      <c r="G26" s="9"/>
      <c r="H26" s="9"/>
      <c r="I26" s="9"/>
      <c r="J26" s="9"/>
      <c r="K26" s="9"/>
    </row>
    <row r="27" spans="1:21" x14ac:dyDescent="0.2">
      <c r="A27" s="252" t="s">
        <v>195</v>
      </c>
      <c r="J27" s="92"/>
      <c r="K27" s="92"/>
    </row>
    <row r="28" spans="1:21" x14ac:dyDescent="0.2">
      <c r="A28" s="19" t="s">
        <v>21</v>
      </c>
      <c r="L28" s="21"/>
    </row>
  </sheetData>
  <phoneticPr fontId="17" type="noConversion"/>
  <hyperlinks>
    <hyperlink ref="A28" location="Kapitalmarkedsstatistik!A1" display="Tilbage til Udlånsvirksomhed" xr:uid="{00000000-0004-0000-0B00-000000000000}"/>
  </hyperlinks>
  <pageMargins left="0.74803149606299213" right="0.74803149606299213" top="0.98425196850393704" bottom="0.98425196850393704" header="0" footer="0"/>
  <pageSetup paperSize="9" scale="67"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Ark13">
    <pageSetUpPr fitToPage="1"/>
  </sheetPr>
  <dimension ref="A1:U28"/>
  <sheetViews>
    <sheetView workbookViewId="0">
      <pane xSplit="1" ySplit="4" topLeftCell="O5" activePane="bottomRight" state="frozen"/>
      <selection pane="topRight" activeCell="B1" sqref="B1"/>
      <selection pane="bottomLeft" activeCell="A5" sqref="A5"/>
      <selection pane="bottomRight" activeCell="T3" sqref="T3"/>
    </sheetView>
  </sheetViews>
  <sheetFormatPr defaultRowHeight="12.75" x14ac:dyDescent="0.2"/>
  <cols>
    <col min="1" max="1" width="112.5703125" bestFit="1" customWidth="1"/>
    <col min="2" max="5" width="10.7109375" customWidth="1"/>
    <col min="7" max="9" width="11.28515625" bestFit="1" customWidth="1"/>
  </cols>
  <sheetData>
    <row r="1" spans="1:21" x14ac:dyDescent="0.2">
      <c r="B1" s="9"/>
      <c r="C1" s="9"/>
      <c r="D1" s="9"/>
      <c r="E1" s="9"/>
      <c r="F1" s="9"/>
      <c r="G1" s="9"/>
      <c r="H1" s="9"/>
      <c r="I1" s="9"/>
      <c r="J1" s="9"/>
      <c r="K1" s="9"/>
    </row>
    <row r="2" spans="1:21" x14ac:dyDescent="0.2">
      <c r="A2" s="1" t="s">
        <v>207</v>
      </c>
      <c r="B2" s="9"/>
      <c r="C2" s="9"/>
      <c r="D2" s="9"/>
      <c r="E2" s="9"/>
      <c r="F2" s="9"/>
      <c r="G2" s="9"/>
      <c r="H2" s="9"/>
      <c r="I2" s="9"/>
      <c r="J2" s="9"/>
      <c r="K2" s="9"/>
    </row>
    <row r="3" spans="1:21" x14ac:dyDescent="0.2">
      <c r="A3" s="2" t="s">
        <v>0</v>
      </c>
      <c r="B3" s="172">
        <v>2000</v>
      </c>
      <c r="C3" s="172">
        <v>2001</v>
      </c>
      <c r="D3" s="172">
        <v>2002</v>
      </c>
      <c r="E3" s="172">
        <v>2003</v>
      </c>
      <c r="F3" s="172">
        <v>2004</v>
      </c>
      <c r="G3" s="173">
        <v>2005</v>
      </c>
      <c r="H3" s="173">
        <v>2006</v>
      </c>
      <c r="I3" s="173">
        <v>2007</v>
      </c>
      <c r="J3" s="173">
        <v>2008</v>
      </c>
      <c r="K3" s="173">
        <v>2009</v>
      </c>
      <c r="L3" s="173">
        <v>2010</v>
      </c>
      <c r="M3" s="173">
        <v>2011</v>
      </c>
      <c r="N3" s="173">
        <v>2012</v>
      </c>
      <c r="O3" s="173">
        <v>2013</v>
      </c>
      <c r="P3" s="173">
        <v>2014</v>
      </c>
      <c r="Q3" s="173">
        <v>2015</v>
      </c>
      <c r="R3" s="173">
        <v>2016</v>
      </c>
      <c r="S3" s="173">
        <v>2017</v>
      </c>
      <c r="T3" s="173">
        <v>2018</v>
      </c>
      <c r="U3" s="173">
        <v>2019</v>
      </c>
    </row>
    <row r="4" spans="1:21" x14ac:dyDescent="0.2">
      <c r="A4" s="5" t="s">
        <v>1</v>
      </c>
      <c r="B4" s="6">
        <v>28983.523979000001</v>
      </c>
      <c r="C4" s="6">
        <v>106951.016128</v>
      </c>
      <c r="D4" s="6">
        <v>83541.069730000003</v>
      </c>
      <c r="E4" s="6">
        <v>95318.620135999998</v>
      </c>
      <c r="F4" s="6">
        <v>123171.46431600001</v>
      </c>
      <c r="G4" s="39">
        <v>138760.93359699997</v>
      </c>
      <c r="H4" s="39">
        <v>58706.405012999996</v>
      </c>
      <c r="I4" s="39">
        <v>5701.8712170000108</v>
      </c>
      <c r="J4" s="39">
        <v>73125.514109999989</v>
      </c>
      <c r="K4" s="39">
        <v>249194.22110199998</v>
      </c>
      <c r="L4" s="39">
        <v>129611.00689800002</v>
      </c>
      <c r="M4" s="39">
        <v>66318.023427000007</v>
      </c>
      <c r="N4" s="39">
        <v>71153.917249999984</v>
      </c>
      <c r="O4" s="39">
        <v>12662.219610999999</v>
      </c>
      <c r="P4" s="39">
        <v>9442.0847669999966</v>
      </c>
      <c r="Q4" s="39">
        <v>-35439.487108999994</v>
      </c>
      <c r="R4" s="39">
        <f>R6+R12</f>
        <v>5244.9751970000016</v>
      </c>
      <c r="S4" s="39">
        <v>31081.069180999992</v>
      </c>
      <c r="T4" s="39">
        <v>10734.046723000007</v>
      </c>
      <c r="U4" s="39">
        <v>-4387.0126449999807</v>
      </c>
    </row>
    <row r="5" spans="1:21" x14ac:dyDescent="0.2">
      <c r="B5" s="9"/>
      <c r="C5" s="9"/>
      <c r="D5" s="9"/>
      <c r="E5" s="9"/>
      <c r="F5" s="9"/>
      <c r="G5" s="40"/>
      <c r="H5" s="40"/>
      <c r="I5" s="40"/>
      <c r="J5" s="40"/>
      <c r="K5" s="40"/>
      <c r="L5" s="40"/>
      <c r="M5" s="40"/>
      <c r="N5" s="40"/>
      <c r="O5" s="40"/>
      <c r="P5" s="40"/>
      <c r="Q5" s="40"/>
      <c r="R5" s="40"/>
      <c r="S5" s="40"/>
      <c r="T5" s="40"/>
      <c r="U5" s="40">
        <v>0</v>
      </c>
    </row>
    <row r="6" spans="1:21" x14ac:dyDescent="0.2">
      <c r="A6" t="s">
        <v>2</v>
      </c>
      <c r="B6" s="9">
        <v>14766.971342999999</v>
      </c>
      <c r="C6" s="9">
        <v>17887.632474000002</v>
      </c>
      <c r="D6" s="9">
        <v>12400.877599000001</v>
      </c>
      <c r="E6" s="9">
        <v>17016.790587</v>
      </c>
      <c r="F6" s="9">
        <v>23291.676384999999</v>
      </c>
      <c r="G6" s="40">
        <v>30035.908719000003</v>
      </c>
      <c r="H6" s="40">
        <v>28940.664167999992</v>
      </c>
      <c r="I6" s="40">
        <v>25358.072049000009</v>
      </c>
      <c r="J6" s="40">
        <v>25658.088370999998</v>
      </c>
      <c r="K6" s="40">
        <v>19131.397463000001</v>
      </c>
      <c r="L6" s="40">
        <v>16098.727303000001</v>
      </c>
      <c r="M6" s="40">
        <v>12087.768208000001</v>
      </c>
      <c r="N6" s="40">
        <v>17235.060651</v>
      </c>
      <c r="O6" s="40">
        <v>-1114.0675319999991</v>
      </c>
      <c r="P6" s="40">
        <v>9998.5844459999971</v>
      </c>
      <c r="Q6" s="40">
        <v>-7663.9131499999967</v>
      </c>
      <c r="R6" s="40">
        <f>SUM(R7:R11)</f>
        <v>-5211.2301590000006</v>
      </c>
      <c r="S6" s="40">
        <v>10063.579301999996</v>
      </c>
      <c r="T6" s="40">
        <v>23555.782593999997</v>
      </c>
      <c r="U6" s="40">
        <v>27426.706018999997</v>
      </c>
    </row>
    <row r="7" spans="1:21" x14ac:dyDescent="0.2">
      <c r="A7" t="s">
        <v>3</v>
      </c>
      <c r="B7" s="9">
        <v>10237.374207000001</v>
      </c>
      <c r="C7" s="9">
        <v>9094.7042469999997</v>
      </c>
      <c r="D7" s="9">
        <v>2580.4476709999999</v>
      </c>
      <c r="E7" s="9">
        <v>3989.5802010000002</v>
      </c>
      <c r="F7" s="9">
        <v>4202.8033249999989</v>
      </c>
      <c r="G7" s="40">
        <v>4025.2856910000005</v>
      </c>
      <c r="H7" s="40">
        <v>3080.7839189999995</v>
      </c>
      <c r="I7" s="40">
        <v>2893.9529499999999</v>
      </c>
      <c r="J7" s="40">
        <v>2104.4767499999998</v>
      </c>
      <c r="K7" s="40">
        <v>1399.633677</v>
      </c>
      <c r="L7" s="40">
        <v>1232.6246959999996</v>
      </c>
      <c r="M7" s="40">
        <v>2465.9194340000004</v>
      </c>
      <c r="N7" s="40">
        <v>5576.2932660000006</v>
      </c>
      <c r="O7" s="40">
        <v>-5278.6727219999993</v>
      </c>
      <c r="P7" s="40">
        <v>3844.5654840000007</v>
      </c>
      <c r="Q7" s="40">
        <v>-2069.50234</v>
      </c>
      <c r="R7" s="40">
        <v>-2087.2964700000002</v>
      </c>
      <c r="S7" s="40">
        <v>5025.6970669999992</v>
      </c>
      <c r="T7" s="40">
        <v>12955.221537999998</v>
      </c>
      <c r="U7" s="40">
        <v>22084.289113999999</v>
      </c>
    </row>
    <row r="8" spans="1:21" x14ac:dyDescent="0.2">
      <c r="A8" t="s">
        <v>4</v>
      </c>
      <c r="B8" s="9">
        <v>191.696461</v>
      </c>
      <c r="C8" s="9">
        <v>170.080457</v>
      </c>
      <c r="D8" s="9">
        <v>334.68330099999997</v>
      </c>
      <c r="E8" s="9">
        <v>365.27572599999996</v>
      </c>
      <c r="F8" s="9">
        <v>340.486535</v>
      </c>
      <c r="G8" s="40">
        <v>266.104555</v>
      </c>
      <c r="H8" s="40">
        <v>266.13723699999997</v>
      </c>
      <c r="I8" s="40">
        <v>316.68892700000004</v>
      </c>
      <c r="J8" s="40">
        <v>346.53468199999998</v>
      </c>
      <c r="K8" s="40">
        <v>14.498805000000004</v>
      </c>
      <c r="L8" s="40">
        <v>-5.980078000000006</v>
      </c>
      <c r="M8" s="40">
        <v>181.00044700000001</v>
      </c>
      <c r="N8" s="40">
        <v>1367.6759</v>
      </c>
      <c r="O8" s="40">
        <v>-251.41209000000001</v>
      </c>
      <c r="P8" s="40">
        <v>1241.10231</v>
      </c>
      <c r="Q8" s="40">
        <v>-147.85755499999999</v>
      </c>
      <c r="R8" s="40">
        <v>-29.615561000000014</v>
      </c>
      <c r="S8" s="40">
        <v>1104.6921379999999</v>
      </c>
      <c r="T8" s="40">
        <v>1902.641255</v>
      </c>
      <c r="U8" s="40">
        <v>2752.0048379999998</v>
      </c>
    </row>
    <row r="9" spans="1:21" x14ac:dyDescent="0.2">
      <c r="A9" t="s">
        <v>5</v>
      </c>
      <c r="B9" s="9">
        <v>1043.1859520000003</v>
      </c>
      <c r="C9" s="9">
        <v>1230.5364669999999</v>
      </c>
      <c r="D9" s="9">
        <v>1397.1840240000001</v>
      </c>
      <c r="E9" s="9">
        <v>2062.6577769999999</v>
      </c>
      <c r="F9" s="9">
        <v>2102.8911830000002</v>
      </c>
      <c r="G9" s="40">
        <v>1795.8529679999999</v>
      </c>
      <c r="H9" s="40">
        <v>876.16084000000001</v>
      </c>
      <c r="I9" s="40">
        <v>868.32575800000006</v>
      </c>
      <c r="J9" s="40">
        <v>1198.4943069999997</v>
      </c>
      <c r="K9" s="40">
        <v>937.64569800000004</v>
      </c>
      <c r="L9" s="40">
        <v>519.85547399999996</v>
      </c>
      <c r="M9" s="40">
        <v>1122.130218</v>
      </c>
      <c r="N9" s="40">
        <v>1417.2662379999999</v>
      </c>
      <c r="O9" s="40">
        <v>-1047.360492</v>
      </c>
      <c r="P9" s="40">
        <v>1129.8823310000002</v>
      </c>
      <c r="Q9" s="40">
        <v>-619.61131399999999</v>
      </c>
      <c r="R9" s="40">
        <v>-692.47954200000004</v>
      </c>
      <c r="S9" s="40">
        <v>854.33041400000002</v>
      </c>
      <c r="T9" s="40">
        <v>813.32647400000019</v>
      </c>
      <c r="U9" s="40">
        <v>894.58178300000009</v>
      </c>
    </row>
    <row r="10" spans="1:21" x14ac:dyDescent="0.2">
      <c r="A10" t="s">
        <v>6</v>
      </c>
      <c r="B10" s="9">
        <v>793.49633200000005</v>
      </c>
      <c r="C10" s="9">
        <v>1258.293234</v>
      </c>
      <c r="D10" s="9">
        <v>2394.1035710000001</v>
      </c>
      <c r="E10" s="9">
        <v>4560.9892900000004</v>
      </c>
      <c r="F10" s="9">
        <v>8609.8223749999997</v>
      </c>
      <c r="G10" s="40">
        <v>9817.0131290000008</v>
      </c>
      <c r="H10" s="40">
        <v>8239.2273489999989</v>
      </c>
      <c r="I10" s="40">
        <v>7095.8823520000005</v>
      </c>
      <c r="J10" s="40">
        <v>4755.3288180000009</v>
      </c>
      <c r="K10" s="40">
        <v>3504.4975770000005</v>
      </c>
      <c r="L10" s="40">
        <v>3754.9700020000005</v>
      </c>
      <c r="M10" s="40">
        <v>1926.4140580000005</v>
      </c>
      <c r="N10" s="40">
        <v>1318.608592</v>
      </c>
      <c r="O10" s="40">
        <v>211.50096400000029</v>
      </c>
      <c r="P10" s="40">
        <v>-747.35997900000018</v>
      </c>
      <c r="Q10" s="40">
        <v>-2696.1384749999997</v>
      </c>
      <c r="R10" s="40">
        <v>-1563.8476019999996</v>
      </c>
      <c r="S10" s="40">
        <v>-2352.7157159999997</v>
      </c>
      <c r="T10" s="40">
        <v>-1681.102586</v>
      </c>
      <c r="U10" s="40">
        <v>-6117.4496440000012</v>
      </c>
    </row>
    <row r="11" spans="1:21" x14ac:dyDescent="0.2">
      <c r="A11" t="s">
        <v>7</v>
      </c>
      <c r="B11" s="9">
        <v>2501.2183909999999</v>
      </c>
      <c r="C11" s="9">
        <v>6134.0180689999997</v>
      </c>
      <c r="D11" s="9">
        <v>5694.4590320000007</v>
      </c>
      <c r="E11" s="9">
        <v>6038.287593</v>
      </c>
      <c r="F11" s="9">
        <v>8035.6729669999977</v>
      </c>
      <c r="G11" s="40">
        <v>14131.652376000002</v>
      </c>
      <c r="H11" s="40">
        <v>16478.354823000001</v>
      </c>
      <c r="I11" s="40">
        <v>14183.222062000001</v>
      </c>
      <c r="J11" s="40">
        <v>17253.253814</v>
      </c>
      <c r="K11" s="40">
        <v>13275.121705999998</v>
      </c>
      <c r="L11" s="40">
        <v>10597.257209000001</v>
      </c>
      <c r="M11" s="40">
        <v>6392.3040510000001</v>
      </c>
      <c r="N11" s="40">
        <v>7555.2166549999984</v>
      </c>
      <c r="O11" s="40">
        <v>5251.8768080000009</v>
      </c>
      <c r="P11" s="40">
        <v>3290.7108700000008</v>
      </c>
      <c r="Q11" s="40">
        <v>-4253.0680830000001</v>
      </c>
      <c r="R11" s="709">
        <v>-837.99098400000116</v>
      </c>
      <c r="S11" s="40">
        <v>5431.5753989999985</v>
      </c>
      <c r="T11" s="40">
        <v>9565.6959129999996</v>
      </c>
      <c r="U11" s="40">
        <v>7813.2799279999999</v>
      </c>
    </row>
    <row r="12" spans="1:21" x14ac:dyDescent="0.2">
      <c r="A12" t="s">
        <v>8</v>
      </c>
      <c r="B12" s="9">
        <v>14216.552635999999</v>
      </c>
      <c r="C12" s="9">
        <v>89063.38365399999</v>
      </c>
      <c r="D12" s="9">
        <v>71140.192131000003</v>
      </c>
      <c r="E12" s="9">
        <v>78301.829549000002</v>
      </c>
      <c r="F12" s="9">
        <v>99879.787930999999</v>
      </c>
      <c r="G12" s="40">
        <v>108725.02487799997</v>
      </c>
      <c r="H12" s="40">
        <v>29765.740845000004</v>
      </c>
      <c r="I12" s="40">
        <v>-19656.200831999999</v>
      </c>
      <c r="J12" s="40">
        <v>47467.425738999998</v>
      </c>
      <c r="K12" s="40">
        <v>230062.82363899998</v>
      </c>
      <c r="L12" s="40">
        <v>113512.27959500001</v>
      </c>
      <c r="M12" s="40">
        <v>54230.255219000013</v>
      </c>
      <c r="N12" s="40">
        <v>53918.856598999984</v>
      </c>
      <c r="O12" s="40">
        <v>13776.287142999998</v>
      </c>
      <c r="P12" s="40">
        <v>-556.49967900000047</v>
      </c>
      <c r="Q12" s="40">
        <v>-27775.573959000001</v>
      </c>
      <c r="R12" s="40">
        <v>10456.205356000002</v>
      </c>
      <c r="S12" s="40">
        <v>21017.489879000001</v>
      </c>
      <c r="T12" s="40">
        <v>-12821.735871000001</v>
      </c>
      <c r="U12" s="40">
        <v>-31813.718663999985</v>
      </c>
    </row>
    <row r="13" spans="1:21" x14ac:dyDescent="0.2">
      <c r="A13" t="s">
        <v>9</v>
      </c>
      <c r="B13" s="9">
        <v>12153.567058999999</v>
      </c>
      <c r="C13" s="9">
        <v>77674.209981000007</v>
      </c>
      <c r="D13" s="9">
        <v>58992.085955000002</v>
      </c>
      <c r="E13" s="9">
        <v>63867.740319999997</v>
      </c>
      <c r="F13" s="9">
        <v>79555.077296999996</v>
      </c>
      <c r="G13" s="40">
        <v>87516.168632000015</v>
      </c>
      <c r="H13" s="40">
        <v>21671.754000000008</v>
      </c>
      <c r="I13" s="40">
        <v>-17599.920163999999</v>
      </c>
      <c r="J13" s="40">
        <v>39681.471699999995</v>
      </c>
      <c r="K13" s="40">
        <v>195093.39829899996</v>
      </c>
      <c r="L13" s="40">
        <v>93300.546663999994</v>
      </c>
      <c r="M13" s="40">
        <v>44322.521017999999</v>
      </c>
      <c r="N13" s="40">
        <v>43709.984632</v>
      </c>
      <c r="O13" s="40">
        <v>10538.044096999995</v>
      </c>
      <c r="P13" s="40">
        <v>-2386.3805889999931</v>
      </c>
      <c r="Q13" s="40">
        <v>-25567.191475999996</v>
      </c>
      <c r="R13" s="40">
        <v>4677.8922880000118</v>
      </c>
      <c r="S13" s="40">
        <v>11703.069380000019</v>
      </c>
      <c r="T13" s="40">
        <v>-13081.016830000004</v>
      </c>
      <c r="U13" s="40">
        <v>-28066.240755999999</v>
      </c>
    </row>
    <row r="14" spans="1:21" x14ac:dyDescent="0.2">
      <c r="A14" t="s">
        <v>10</v>
      </c>
      <c r="B14" s="9">
        <v>1508.8541270000001</v>
      </c>
      <c r="C14" s="9">
        <v>8844.6710980000007</v>
      </c>
      <c r="D14" s="9">
        <v>9280.9656169999998</v>
      </c>
      <c r="E14" s="9">
        <v>10279.924975</v>
      </c>
      <c r="F14" s="9">
        <v>13554.696767000001</v>
      </c>
      <c r="G14" s="40">
        <v>14569.829610999999</v>
      </c>
      <c r="H14" s="40">
        <v>5744.8124449999978</v>
      </c>
      <c r="I14" s="40">
        <v>-1676.9429310000005</v>
      </c>
      <c r="J14" s="40">
        <v>5484.3851510000013</v>
      </c>
      <c r="K14" s="40">
        <v>24543.229401000004</v>
      </c>
      <c r="L14" s="40">
        <v>14005.833034000001</v>
      </c>
      <c r="M14" s="40">
        <v>6560.5427919999993</v>
      </c>
      <c r="N14" s="40">
        <v>6659.5235299999986</v>
      </c>
      <c r="O14" s="40">
        <v>2167.7285159999992</v>
      </c>
      <c r="P14" s="40">
        <v>1680.1424530000004</v>
      </c>
      <c r="Q14" s="40">
        <v>-1285.0090099999998</v>
      </c>
      <c r="R14" s="40">
        <v>5457.6618530000005</v>
      </c>
      <c r="S14" s="40">
        <v>7430.1724539999977</v>
      </c>
      <c r="T14" s="40">
        <v>-181.95061499999974</v>
      </c>
      <c r="U14" s="40">
        <v>-2795.9073420000013</v>
      </c>
    </row>
    <row r="15" spans="1:21" x14ac:dyDescent="0.2">
      <c r="A15" t="s">
        <v>11</v>
      </c>
      <c r="B15" s="9">
        <v>554.13144999999997</v>
      </c>
      <c r="C15" s="9">
        <v>2544.5025750000004</v>
      </c>
      <c r="D15" s="9">
        <v>2867.1405589999999</v>
      </c>
      <c r="E15" s="9">
        <v>4154.1642540000003</v>
      </c>
      <c r="F15" s="9">
        <v>6770.0138670000006</v>
      </c>
      <c r="G15" s="40">
        <v>6639.0266350000002</v>
      </c>
      <c r="H15" s="40">
        <v>2349.1744000000003</v>
      </c>
      <c r="I15" s="40">
        <v>-379.33773699999989</v>
      </c>
      <c r="J15" s="40">
        <v>2301.5688880000007</v>
      </c>
      <c r="K15" s="40">
        <v>10426.195938999997</v>
      </c>
      <c r="L15" s="40">
        <v>6205.8998970000002</v>
      </c>
      <c r="M15" s="40">
        <v>3347.1914089999996</v>
      </c>
      <c r="N15" s="40">
        <v>3549.3484370000006</v>
      </c>
      <c r="O15" s="40">
        <v>1070.5145300000001</v>
      </c>
      <c r="P15" s="40">
        <v>149.73845700000049</v>
      </c>
      <c r="Q15" s="40">
        <v>-923.37347299999965</v>
      </c>
      <c r="R15" s="40">
        <v>320.65121499999998</v>
      </c>
      <c r="S15" s="40">
        <v>1884.2480449999998</v>
      </c>
      <c r="T15" s="40">
        <v>441.23157400000014</v>
      </c>
      <c r="U15" s="40">
        <v>-951.57056600000033</v>
      </c>
    </row>
    <row r="16" spans="1:21" x14ac:dyDescent="0.2">
      <c r="A16" s="11"/>
      <c r="B16" s="12"/>
      <c r="C16" s="12"/>
      <c r="D16" s="12"/>
      <c r="E16" s="12"/>
      <c r="F16" s="12"/>
      <c r="G16" s="40"/>
      <c r="H16" s="40"/>
      <c r="I16" s="40"/>
      <c r="J16" s="40"/>
      <c r="K16" s="40"/>
      <c r="L16" s="40"/>
      <c r="M16" s="40"/>
      <c r="N16" s="40"/>
      <c r="O16" s="40"/>
      <c r="P16" s="40"/>
      <c r="Q16" s="40"/>
      <c r="R16" s="40"/>
      <c r="S16" s="40"/>
      <c r="T16" s="40"/>
      <c r="U16" s="40">
        <v>0</v>
      </c>
    </row>
    <row r="17" spans="1:21" x14ac:dyDescent="0.2">
      <c r="A17" s="13" t="s">
        <v>12</v>
      </c>
      <c r="B17" s="6">
        <v>10020.722809000001</v>
      </c>
      <c r="C17" s="6">
        <v>37385.13606099999</v>
      </c>
      <c r="D17" s="6">
        <v>26380.513472000006</v>
      </c>
      <c r="E17" s="6">
        <v>34071.136680999996</v>
      </c>
      <c r="F17" s="6">
        <v>31369.145035999998</v>
      </c>
      <c r="G17" s="39">
        <v>43339.462251000004</v>
      </c>
      <c r="H17" s="39">
        <v>29803.445346999993</v>
      </c>
      <c r="I17" s="39">
        <v>42030.440539999996</v>
      </c>
      <c r="J17" s="39">
        <v>83282.391078000001</v>
      </c>
      <c r="K17" s="39">
        <v>66167.225924000013</v>
      </c>
      <c r="L17" s="39">
        <v>38759.377889000003</v>
      </c>
      <c r="M17" s="39">
        <v>23040.913283000009</v>
      </c>
      <c r="N17" s="39">
        <v>19927.295542</v>
      </c>
      <c r="O17" s="39">
        <v>8603.3716750000021</v>
      </c>
      <c r="P17" s="39">
        <v>-9584.4343169999975</v>
      </c>
      <c r="Q17" s="39">
        <v>-16168.000259000006</v>
      </c>
      <c r="R17" s="39">
        <f>SUM(R19:R21)</f>
        <v>-15838.032777000002</v>
      </c>
      <c r="S17" s="39">
        <v>-15894.678845999999</v>
      </c>
      <c r="T17" s="39">
        <v>-13056.013455999993</v>
      </c>
      <c r="U17" s="39">
        <v>-13655.747314999997</v>
      </c>
    </row>
    <row r="18" spans="1:21" x14ac:dyDescent="0.2">
      <c r="B18" s="9"/>
      <c r="C18" s="9"/>
      <c r="D18" s="9"/>
      <c r="E18" s="9"/>
      <c r="F18" s="9"/>
      <c r="G18" s="40"/>
      <c r="H18" s="40"/>
      <c r="I18" s="40"/>
      <c r="J18" s="40"/>
      <c r="K18" s="40"/>
      <c r="L18" s="40"/>
      <c r="M18" s="40"/>
      <c r="N18" s="40"/>
      <c r="O18" s="40"/>
      <c r="P18" s="40"/>
      <c r="Q18" s="40"/>
      <c r="R18" s="40"/>
      <c r="S18" s="40"/>
      <c r="T18" s="40"/>
      <c r="U18" s="40">
        <v>0</v>
      </c>
    </row>
    <row r="19" spans="1:21" x14ac:dyDescent="0.2">
      <c r="A19" t="s">
        <v>13</v>
      </c>
      <c r="B19" s="9">
        <v>5791.3095010000006</v>
      </c>
      <c r="C19" s="9">
        <v>21951.856915</v>
      </c>
      <c r="D19" s="9">
        <v>14464.313074999998</v>
      </c>
      <c r="E19" s="9">
        <v>14958.848534000001</v>
      </c>
      <c r="F19" s="9">
        <v>18117.805894999998</v>
      </c>
      <c r="G19" s="40">
        <v>21040.919482999998</v>
      </c>
      <c r="H19" s="40">
        <v>19368.783411999997</v>
      </c>
      <c r="I19" s="40">
        <v>17784.816292999996</v>
      </c>
      <c r="J19" s="40">
        <v>31379.375505</v>
      </c>
      <c r="K19" s="40">
        <v>33365.876763</v>
      </c>
      <c r="L19" s="40">
        <v>14271.056430999999</v>
      </c>
      <c r="M19" s="40">
        <v>6102.0251670000025</v>
      </c>
      <c r="N19" s="40">
        <v>6845.9276139999974</v>
      </c>
      <c r="O19" s="40">
        <v>1366.0876520000015</v>
      </c>
      <c r="P19" s="40">
        <v>-16109.288946999995</v>
      </c>
      <c r="Q19" s="40">
        <v>-8323.2308710000016</v>
      </c>
      <c r="R19" s="40">
        <v>-5634.287497000003</v>
      </c>
      <c r="S19" s="40">
        <v>-8598.0618289999966</v>
      </c>
      <c r="T19" s="40">
        <v>-7653.3899849999998</v>
      </c>
      <c r="U19" s="40">
        <v>-8855.4538030000003</v>
      </c>
    </row>
    <row r="20" spans="1:21" x14ac:dyDescent="0.2">
      <c r="A20" t="s">
        <v>14</v>
      </c>
      <c r="B20" s="9">
        <v>1612.2402090000003</v>
      </c>
      <c r="C20" s="9">
        <v>4788.6949349999995</v>
      </c>
      <c r="D20" s="9">
        <v>2174.3621659999999</v>
      </c>
      <c r="E20" s="9">
        <v>6626.1727609999998</v>
      </c>
      <c r="F20" s="9">
        <v>2286.8412099999996</v>
      </c>
      <c r="G20" s="40">
        <v>2515.3385699999999</v>
      </c>
      <c r="H20" s="40">
        <v>132.13377400000047</v>
      </c>
      <c r="I20" s="40">
        <v>5551.8106980000011</v>
      </c>
      <c r="J20" s="40">
        <v>7787.6232880000007</v>
      </c>
      <c r="K20" s="40">
        <v>1478.8884539999999</v>
      </c>
      <c r="L20" s="40">
        <v>6222.310782999999</v>
      </c>
      <c r="M20" s="40">
        <v>3499.3495839999996</v>
      </c>
      <c r="N20" s="40">
        <v>3158.8573299999998</v>
      </c>
      <c r="O20" s="40">
        <v>3386.9014049999996</v>
      </c>
      <c r="P20" s="40">
        <v>164.28986399999985</v>
      </c>
      <c r="Q20" s="40">
        <v>224.86446500000011</v>
      </c>
      <c r="R20" s="40">
        <v>-4337.4092659999997</v>
      </c>
      <c r="S20" s="40">
        <v>-4170.3727589999999</v>
      </c>
      <c r="T20" s="40">
        <v>-378.70004299999937</v>
      </c>
      <c r="U20" s="40">
        <v>-505.33789699999988</v>
      </c>
    </row>
    <row r="21" spans="1:21" x14ac:dyDescent="0.2">
      <c r="A21" t="s">
        <v>15</v>
      </c>
      <c r="B21" s="9">
        <v>2617.1730989999996</v>
      </c>
      <c r="C21" s="9">
        <v>10644.584210999998</v>
      </c>
      <c r="D21" s="9">
        <v>9741.8382309999997</v>
      </c>
      <c r="E21" s="9">
        <v>12486.115386000001</v>
      </c>
      <c r="F21" s="9">
        <v>10964.497930999996</v>
      </c>
      <c r="G21" s="40">
        <v>19783.204197999999</v>
      </c>
      <c r="H21" s="40">
        <v>10302.528161</v>
      </c>
      <c r="I21" s="40">
        <v>18693.813548999999</v>
      </c>
      <c r="J21" s="40">
        <v>44115.392284999994</v>
      </c>
      <c r="K21" s="40">
        <v>31322.460706999998</v>
      </c>
      <c r="L21" s="40">
        <v>18266.010675000001</v>
      </c>
      <c r="M21" s="40">
        <v>13439.538532</v>
      </c>
      <c r="N21" s="40">
        <v>9922.5105979999989</v>
      </c>
      <c r="O21" s="40">
        <v>3850.3826179999992</v>
      </c>
      <c r="P21" s="40">
        <v>6360.4943220000023</v>
      </c>
      <c r="Q21" s="40">
        <v>-8069.7044239999996</v>
      </c>
      <c r="R21" s="40">
        <v>-5866.3360139999986</v>
      </c>
      <c r="S21" s="40">
        <v>-3126.2442580000043</v>
      </c>
      <c r="T21" s="40">
        <v>-5023.9234279999982</v>
      </c>
      <c r="U21" s="40">
        <v>-4294.9556149999999</v>
      </c>
    </row>
    <row r="22" spans="1:21" x14ac:dyDescent="0.2">
      <c r="A22" s="11"/>
      <c r="B22" s="14"/>
      <c r="C22" s="14"/>
      <c r="D22" s="14"/>
      <c r="E22" s="14"/>
      <c r="F22" s="14"/>
      <c r="G22" s="40"/>
      <c r="H22" s="40"/>
      <c r="I22" s="40"/>
      <c r="J22" s="40"/>
      <c r="K22" s="40"/>
      <c r="L22" s="40"/>
      <c r="M22" s="40"/>
      <c r="N22" s="40"/>
      <c r="O22" s="40"/>
      <c r="P22" s="40"/>
      <c r="Q22" s="40"/>
      <c r="R22" s="40"/>
      <c r="S22" s="40"/>
      <c r="T22" s="40"/>
      <c r="U22" s="40">
        <v>0</v>
      </c>
    </row>
    <row r="23" spans="1:21" x14ac:dyDescent="0.2">
      <c r="A23" s="13" t="s">
        <v>16</v>
      </c>
      <c r="B23" s="15">
        <v>381.75365999999997</v>
      </c>
      <c r="C23" s="15">
        <v>2562.8106670000002</v>
      </c>
      <c r="D23" s="15">
        <v>1236.330845</v>
      </c>
      <c r="E23" s="15">
        <v>1849.2168790000003</v>
      </c>
      <c r="F23" s="15">
        <v>887.29663300000004</v>
      </c>
      <c r="G23" s="39">
        <v>4828.610055000001</v>
      </c>
      <c r="H23" s="39">
        <v>1141.448744</v>
      </c>
      <c r="I23" s="39">
        <v>1201.8165050000002</v>
      </c>
      <c r="J23" s="39">
        <v>1887.3183819999999</v>
      </c>
      <c r="K23" s="39">
        <v>1740.4268139999999</v>
      </c>
      <c r="L23" s="39">
        <v>3250.1847499999999</v>
      </c>
      <c r="M23" s="39">
        <v>2597.8071360000008</v>
      </c>
      <c r="N23" s="39">
        <v>2656.2002769999999</v>
      </c>
      <c r="O23" s="39">
        <v>782.14766999999972</v>
      </c>
      <c r="P23" s="39">
        <v>842.2265639999996</v>
      </c>
      <c r="Q23" s="39">
        <v>323.14385599999991</v>
      </c>
      <c r="R23" s="39">
        <v>-64.521658000000059</v>
      </c>
      <c r="S23" s="39">
        <v>180.09285500000044</v>
      </c>
      <c r="T23" s="39">
        <v>-314.53943800000002</v>
      </c>
      <c r="U23" s="39">
        <v>-344.969652</v>
      </c>
    </row>
    <row r="24" spans="1:21" ht="13.5" thickBot="1" x14ac:dyDescent="0.25">
      <c r="A24" s="16" t="s">
        <v>17</v>
      </c>
      <c r="B24" s="17">
        <v>39386.000448000006</v>
      </c>
      <c r="C24" s="17">
        <v>146898.962856</v>
      </c>
      <c r="D24" s="17">
        <v>111157.914047</v>
      </c>
      <c r="E24" s="17">
        <v>131238.973696</v>
      </c>
      <c r="F24" s="17">
        <v>155427.90598500002</v>
      </c>
      <c r="G24" s="42">
        <v>186929.00590300001</v>
      </c>
      <c r="H24" s="41">
        <v>89651.299104000005</v>
      </c>
      <c r="I24" s="42">
        <v>48934.128261999984</v>
      </c>
      <c r="J24" s="42">
        <v>158295.22356999997</v>
      </c>
      <c r="K24" s="42">
        <v>317101.87384000007</v>
      </c>
      <c r="L24" s="42">
        <v>171620.569537</v>
      </c>
      <c r="M24" s="42">
        <v>91956.743845999983</v>
      </c>
      <c r="N24" s="42">
        <v>93737.413069000002</v>
      </c>
      <c r="O24" s="42">
        <v>22047.738955999987</v>
      </c>
      <c r="P24" s="42">
        <v>699.87701400001242</v>
      </c>
      <c r="Q24" s="42">
        <v>-51284.343512000036</v>
      </c>
      <c r="R24" s="42">
        <f>R23+R17+R4</f>
        <v>-10657.579238</v>
      </c>
      <c r="S24" s="42">
        <v>15366.483189999984</v>
      </c>
      <c r="T24" s="42">
        <v>-2636.5061710000009</v>
      </c>
      <c r="U24" s="42">
        <v>-18387.729611999981</v>
      </c>
    </row>
    <row r="25" spans="1:21" x14ac:dyDescent="0.2">
      <c r="A25" s="18" t="s">
        <v>19</v>
      </c>
      <c r="B25" s="9"/>
      <c r="C25" s="9"/>
      <c r="D25" s="9"/>
      <c r="E25" s="9"/>
      <c r="F25" s="9"/>
      <c r="G25" s="9"/>
      <c r="H25" s="9"/>
      <c r="I25" s="9"/>
      <c r="J25" s="9"/>
      <c r="K25" s="9"/>
      <c r="Q25" s="9"/>
    </row>
    <row r="26" spans="1:21" x14ac:dyDescent="0.2">
      <c r="A26" s="252" t="s">
        <v>195</v>
      </c>
      <c r="G26" s="34"/>
      <c r="H26" s="34"/>
      <c r="I26" s="34"/>
      <c r="J26" s="34"/>
      <c r="K26" s="34"/>
    </row>
    <row r="27" spans="1:21" x14ac:dyDescent="0.2">
      <c r="A27" s="19" t="s">
        <v>21</v>
      </c>
      <c r="G27" s="34"/>
      <c r="H27" s="34"/>
      <c r="I27" s="34"/>
      <c r="J27" s="34"/>
      <c r="K27" s="34"/>
    </row>
    <row r="28" spans="1:21" x14ac:dyDescent="0.2">
      <c r="A28" s="68" t="s">
        <v>132</v>
      </c>
    </row>
  </sheetData>
  <phoneticPr fontId="17" type="noConversion"/>
  <hyperlinks>
    <hyperlink ref="A27" location="Kapitalmarkedsstatistik!A1" display="Tilbage til Udlånsvirksomhed" xr:uid="{00000000-0004-0000-0C00-000000000000}"/>
  </hyperlinks>
  <pageMargins left="0.74803149606299213" right="0.74803149606299213" top="0.98425196850393704" bottom="0.98425196850393704" header="0" footer="0"/>
  <pageSetup paperSize="9" scale="65" orientation="landscape" r:id="rId1"/>
  <headerFooter alignWithMargins="0"/>
  <ignoredErrors>
    <ignoredError sqref="R6" formulaRange="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Ark14">
    <pageSetUpPr fitToPage="1"/>
  </sheetPr>
  <dimension ref="A1:N28"/>
  <sheetViews>
    <sheetView workbookViewId="0">
      <pane xSplit="1" ySplit="4" topLeftCell="H5" activePane="bottomRight" state="frozen"/>
      <selection pane="topRight" activeCell="B1" sqref="B1"/>
      <selection pane="bottomLeft" activeCell="A5" sqref="A5"/>
      <selection pane="bottomRight" activeCell="M3" sqref="M3"/>
    </sheetView>
  </sheetViews>
  <sheetFormatPr defaultRowHeight="12.75" x14ac:dyDescent="0.2"/>
  <cols>
    <col min="1" max="1" width="110.85546875" bestFit="1" customWidth="1"/>
    <col min="10" max="12" width="10.28515625" bestFit="1" customWidth="1"/>
  </cols>
  <sheetData>
    <row r="1" spans="1:14" x14ac:dyDescent="0.2">
      <c r="B1" s="9"/>
    </row>
    <row r="2" spans="1:14" x14ac:dyDescent="0.2">
      <c r="A2" s="123" t="s">
        <v>208</v>
      </c>
      <c r="B2" s="9"/>
    </row>
    <row r="3" spans="1:14" x14ac:dyDescent="0.2">
      <c r="A3" s="125"/>
      <c r="B3" s="173">
        <v>2007</v>
      </c>
      <c r="C3" s="173">
        <v>2008</v>
      </c>
      <c r="D3" s="173">
        <v>2009</v>
      </c>
      <c r="E3" s="173">
        <v>2010</v>
      </c>
      <c r="F3" s="173">
        <v>2011</v>
      </c>
      <c r="G3" s="173">
        <v>2012</v>
      </c>
      <c r="H3" s="173">
        <v>2013</v>
      </c>
      <c r="I3" s="173">
        <v>2014</v>
      </c>
      <c r="J3" s="173">
        <v>2015</v>
      </c>
      <c r="K3" s="173">
        <v>2016</v>
      </c>
      <c r="L3" s="173">
        <v>2017</v>
      </c>
      <c r="M3" s="173">
        <v>2018</v>
      </c>
      <c r="N3" s="173">
        <v>2019</v>
      </c>
    </row>
    <row r="4" spans="1:14" x14ac:dyDescent="0.2">
      <c r="A4" s="126" t="s">
        <v>1</v>
      </c>
      <c r="B4" s="43">
        <v>59912.875841999994</v>
      </c>
      <c r="C4" s="43">
        <v>27398.934376000001</v>
      </c>
      <c r="D4" s="8">
        <v>3414.0698619999998</v>
      </c>
      <c r="E4" s="8">
        <v>23915.543372</v>
      </c>
      <c r="F4" s="8">
        <v>16724.302027000002</v>
      </c>
      <c r="G4" s="8">
        <v>8325.4604529999997</v>
      </c>
      <c r="H4" s="8">
        <v>3757.5334640000001</v>
      </c>
      <c r="I4" s="8">
        <v>2481.553727</v>
      </c>
      <c r="J4" s="8">
        <v>3479.546061</v>
      </c>
      <c r="K4" s="8">
        <v>1181.291013</v>
      </c>
      <c r="L4" s="8">
        <v>949.49955</v>
      </c>
      <c r="M4" s="8">
        <v>1898.6400149999999</v>
      </c>
      <c r="N4" s="8">
        <v>4088.8266130000002</v>
      </c>
    </row>
    <row r="5" spans="1:14" ht="15" x14ac:dyDescent="0.25">
      <c r="A5" s="124"/>
      <c r="B5" s="44"/>
      <c r="C5" s="44"/>
      <c r="D5" s="262"/>
      <c r="E5" s="216"/>
      <c r="F5" s="69"/>
      <c r="G5" s="69"/>
      <c r="H5" s="69"/>
      <c r="I5" s="69"/>
      <c r="J5" s="69"/>
      <c r="K5" s="69"/>
      <c r="L5" s="69"/>
      <c r="M5" s="69"/>
      <c r="N5" s="69"/>
    </row>
    <row r="6" spans="1:14" x14ac:dyDescent="0.2">
      <c r="A6" s="124" t="s">
        <v>2</v>
      </c>
      <c r="B6" s="44">
        <v>1181.3257509999999</v>
      </c>
      <c r="C6" s="44">
        <v>158.980391</v>
      </c>
      <c r="D6" s="263">
        <v>18.078067000000001</v>
      </c>
      <c r="E6" s="263">
        <v>211.88836599999999</v>
      </c>
      <c r="F6" s="263">
        <v>168.151861</v>
      </c>
      <c r="G6" s="263">
        <v>104.251007</v>
      </c>
      <c r="H6" s="263">
        <v>31.542724</v>
      </c>
      <c r="I6" s="263">
        <v>78.780652000000003</v>
      </c>
      <c r="J6" s="263">
        <v>62.913387999999998</v>
      </c>
      <c r="K6" s="263">
        <v>37.223595000000003</v>
      </c>
      <c r="L6" s="263">
        <v>24.290365999999999</v>
      </c>
      <c r="M6" s="263">
        <v>9.5547149999999998</v>
      </c>
      <c r="N6" s="263">
        <v>8.1422720000000002</v>
      </c>
    </row>
    <row r="7" spans="1:14" x14ac:dyDescent="0.2">
      <c r="A7" s="124" t="s">
        <v>3</v>
      </c>
      <c r="B7" s="44">
        <v>73.80124099999999</v>
      </c>
      <c r="C7" s="44">
        <v>0.894146</v>
      </c>
      <c r="D7" s="263">
        <v>0.72087500000000004</v>
      </c>
      <c r="E7" s="264">
        <v>0</v>
      </c>
      <c r="F7" s="264">
        <v>0</v>
      </c>
      <c r="G7" s="264">
        <v>0</v>
      </c>
      <c r="H7" s="264">
        <v>0</v>
      </c>
      <c r="I7" s="264">
        <v>0</v>
      </c>
      <c r="J7" s="264">
        <v>0</v>
      </c>
      <c r="K7" s="264">
        <v>0</v>
      </c>
      <c r="L7" s="264">
        <v>0</v>
      </c>
      <c r="M7" s="264">
        <v>0</v>
      </c>
      <c r="N7" s="264">
        <v>0</v>
      </c>
    </row>
    <row r="8" spans="1:14" ht="15" x14ac:dyDescent="0.25">
      <c r="A8" s="124" t="s">
        <v>4</v>
      </c>
      <c r="B8" s="44">
        <v>0</v>
      </c>
      <c r="C8" s="44">
        <v>0</v>
      </c>
      <c r="D8" s="262">
        <v>0</v>
      </c>
      <c r="E8" s="215">
        <v>0</v>
      </c>
      <c r="F8" s="262">
        <v>0</v>
      </c>
      <c r="G8" s="262">
        <v>0</v>
      </c>
      <c r="H8" s="262">
        <v>0</v>
      </c>
      <c r="I8" s="262">
        <v>0</v>
      </c>
      <c r="J8" s="262">
        <v>0</v>
      </c>
      <c r="K8" s="262">
        <v>0</v>
      </c>
      <c r="L8" s="262">
        <v>0</v>
      </c>
      <c r="M8" s="262">
        <v>0</v>
      </c>
      <c r="N8" s="262">
        <v>0</v>
      </c>
    </row>
    <row r="9" spans="1:14" ht="15" x14ac:dyDescent="0.25">
      <c r="A9" s="124" t="s">
        <v>5</v>
      </c>
      <c r="B9" s="44">
        <v>0</v>
      </c>
      <c r="C9" s="44">
        <v>0</v>
      </c>
      <c r="D9" s="262">
        <v>0</v>
      </c>
      <c r="E9" s="215">
        <v>0</v>
      </c>
      <c r="F9" s="262">
        <v>0</v>
      </c>
      <c r="G9" s="262">
        <v>0</v>
      </c>
      <c r="H9" s="262">
        <v>0</v>
      </c>
      <c r="I9" s="262">
        <v>0</v>
      </c>
      <c r="J9" s="262">
        <v>0</v>
      </c>
      <c r="K9" s="262">
        <v>0</v>
      </c>
      <c r="L9" s="262">
        <v>0</v>
      </c>
      <c r="M9" s="262">
        <v>0</v>
      </c>
      <c r="N9" s="262">
        <v>0</v>
      </c>
    </row>
    <row r="10" spans="1:14" x14ac:dyDescent="0.2">
      <c r="A10" s="124" t="s">
        <v>6</v>
      </c>
      <c r="B10" s="44">
        <v>441.63889799999998</v>
      </c>
      <c r="C10" s="44">
        <v>25.643483</v>
      </c>
      <c r="D10" s="263">
        <v>0.213231</v>
      </c>
      <c r="E10" s="263">
        <v>80.092031000000006</v>
      </c>
      <c r="F10" s="263">
        <v>77.223319000000004</v>
      </c>
      <c r="G10" s="263">
        <v>70.174183999999997</v>
      </c>
      <c r="H10" s="263">
        <v>13.335210999999999</v>
      </c>
      <c r="I10" s="263">
        <v>61.553665000000002</v>
      </c>
      <c r="J10" s="263">
        <v>15.697289</v>
      </c>
      <c r="K10" s="263">
        <v>4.1641969999999997</v>
      </c>
      <c r="L10" s="263">
        <v>9.6336320000000004</v>
      </c>
      <c r="M10" s="263">
        <v>0</v>
      </c>
      <c r="N10" s="263">
        <v>1.4103870000000001</v>
      </c>
    </row>
    <row r="11" spans="1:14" x14ac:dyDescent="0.2">
      <c r="A11" s="124" t="s">
        <v>7</v>
      </c>
      <c r="B11" s="44">
        <v>665.88561199999992</v>
      </c>
      <c r="C11" s="44">
        <v>132.44276199999999</v>
      </c>
      <c r="D11" s="263">
        <v>17.143961000000001</v>
      </c>
      <c r="E11" s="263">
        <v>131.796335</v>
      </c>
      <c r="F11" s="263">
        <v>90.928541999999993</v>
      </c>
      <c r="G11" s="263">
        <v>34.076822999999997</v>
      </c>
      <c r="H11" s="263">
        <v>18.207512999999999</v>
      </c>
      <c r="I11" s="263">
        <v>17.226987000000001</v>
      </c>
      <c r="J11" s="263">
        <v>47.216099</v>
      </c>
      <c r="K11" s="263">
        <v>33.059398000000002</v>
      </c>
      <c r="L11" s="263">
        <v>14.656734</v>
      </c>
      <c r="M11" s="263">
        <v>9.5547149999999998</v>
      </c>
      <c r="N11" s="263">
        <v>6.7318850000000001</v>
      </c>
    </row>
    <row r="12" spans="1:14" x14ac:dyDescent="0.2">
      <c r="A12" s="124" t="s">
        <v>8</v>
      </c>
      <c r="B12" s="44">
        <v>58731.550090999997</v>
      </c>
      <c r="C12" s="44">
        <v>27239.953985</v>
      </c>
      <c r="D12" s="263">
        <v>3395.9917949999999</v>
      </c>
      <c r="E12" s="263">
        <v>23703.655006000001</v>
      </c>
      <c r="F12" s="263">
        <v>16556.150165999999</v>
      </c>
      <c r="G12" s="263">
        <v>8221.2094460000008</v>
      </c>
      <c r="H12" s="263">
        <v>3725.9907400000002</v>
      </c>
      <c r="I12" s="263">
        <v>2402.7730750000001</v>
      </c>
      <c r="J12" s="263">
        <v>3416.6326730000001</v>
      </c>
      <c r="K12" s="263">
        <v>1144.0674180000001</v>
      </c>
      <c r="L12" s="263">
        <v>925.20918400000005</v>
      </c>
      <c r="M12" s="263">
        <v>1889.0853</v>
      </c>
      <c r="N12" s="263">
        <v>4080.6843410000001</v>
      </c>
    </row>
    <row r="13" spans="1:14" x14ac:dyDescent="0.2">
      <c r="A13" s="124" t="s">
        <v>9</v>
      </c>
      <c r="B13" s="44">
        <v>50999.722683</v>
      </c>
      <c r="C13" s="44">
        <v>22571.774062</v>
      </c>
      <c r="D13" s="263">
        <v>3035.434409</v>
      </c>
      <c r="E13" s="263">
        <v>20773.051639000001</v>
      </c>
      <c r="F13" s="263">
        <v>14311.938591</v>
      </c>
      <c r="G13" s="263">
        <v>7191.8701149999997</v>
      </c>
      <c r="H13" s="263">
        <v>3249.6010000000001</v>
      </c>
      <c r="I13" s="263">
        <v>2088.6585909999999</v>
      </c>
      <c r="J13" s="263">
        <v>2922.526398</v>
      </c>
      <c r="K13" s="263">
        <v>1009.555006</v>
      </c>
      <c r="L13" s="263">
        <v>816.05648300000007</v>
      </c>
      <c r="M13" s="263">
        <v>1564.502</v>
      </c>
      <c r="N13" s="263">
        <v>3441.1382330000001</v>
      </c>
    </row>
    <row r="14" spans="1:14" x14ac:dyDescent="0.2">
      <c r="A14" s="124" t="s">
        <v>10</v>
      </c>
      <c r="B14" s="44">
        <v>5482.7053990000004</v>
      </c>
      <c r="C14" s="44">
        <v>3387.4000679999999</v>
      </c>
      <c r="D14" s="263">
        <v>246.431985</v>
      </c>
      <c r="E14" s="263">
        <v>2066.3393860000001</v>
      </c>
      <c r="F14" s="263">
        <v>1571.53451</v>
      </c>
      <c r="G14" s="263">
        <v>720.39410299999997</v>
      </c>
      <c r="H14" s="263">
        <v>333.93148100000002</v>
      </c>
      <c r="I14" s="263">
        <v>227.05577600000001</v>
      </c>
      <c r="J14" s="263">
        <v>341.09519699999998</v>
      </c>
      <c r="K14" s="263">
        <v>84.028649000000001</v>
      </c>
      <c r="L14" s="263">
        <v>52.800442000000004</v>
      </c>
      <c r="M14" s="263">
        <v>220.27330000000001</v>
      </c>
      <c r="N14" s="263">
        <v>499.99001299999998</v>
      </c>
    </row>
    <row r="15" spans="1:14" x14ac:dyDescent="0.2">
      <c r="A15" s="124" t="s">
        <v>11</v>
      </c>
      <c r="B15" s="44">
        <v>2249.1220090000002</v>
      </c>
      <c r="C15" s="44">
        <v>1280.779855</v>
      </c>
      <c r="D15" s="263">
        <v>114.125401</v>
      </c>
      <c r="E15" s="263">
        <v>864.26398099999994</v>
      </c>
      <c r="F15" s="263">
        <v>672.67706499999997</v>
      </c>
      <c r="G15" s="263">
        <v>308.94522799999999</v>
      </c>
      <c r="H15" s="263">
        <v>142.458259</v>
      </c>
      <c r="I15" s="263">
        <v>87.058707999999996</v>
      </c>
      <c r="J15" s="263">
        <v>153.011078</v>
      </c>
      <c r="K15" s="263">
        <v>50.483763000000003</v>
      </c>
      <c r="L15" s="263">
        <v>56.352259000000004</v>
      </c>
      <c r="M15" s="263">
        <v>104.31</v>
      </c>
      <c r="N15" s="263">
        <v>139.556095</v>
      </c>
    </row>
    <row r="16" spans="1:14" ht="15" x14ac:dyDescent="0.25">
      <c r="A16" s="128"/>
      <c r="B16" s="44"/>
      <c r="C16" s="44"/>
      <c r="D16" s="265"/>
      <c r="E16" s="266"/>
      <c r="F16" s="11"/>
      <c r="G16" s="11"/>
      <c r="H16" s="11"/>
      <c r="I16" s="11"/>
      <c r="J16" s="11"/>
      <c r="K16" s="11"/>
      <c r="L16" s="11"/>
      <c r="M16" s="11"/>
      <c r="N16" s="11"/>
    </row>
    <row r="17" spans="1:14" x14ac:dyDescent="0.2">
      <c r="A17" s="129" t="s">
        <v>12</v>
      </c>
      <c r="B17" s="43">
        <v>2424.0531740000001</v>
      </c>
      <c r="C17" s="43">
        <v>448.62967800000001</v>
      </c>
      <c r="D17" s="267">
        <v>45.125473999999997</v>
      </c>
      <c r="E17" s="267">
        <v>458.86836899999997</v>
      </c>
      <c r="F17" s="267">
        <v>236.492628</v>
      </c>
      <c r="G17" s="267">
        <v>121.48127700000001</v>
      </c>
      <c r="H17" s="267">
        <v>215.67809899999997</v>
      </c>
      <c r="I17" s="267">
        <v>249.21941100000001</v>
      </c>
      <c r="J17" s="267">
        <v>425.86861099999999</v>
      </c>
      <c r="K17" s="267">
        <v>105.44079499999999</v>
      </c>
      <c r="L17" s="267">
        <v>64.761094</v>
      </c>
      <c r="M17" s="267">
        <v>47.886897000000005</v>
      </c>
      <c r="N17" s="267">
        <v>81.125132000000008</v>
      </c>
    </row>
    <row r="18" spans="1:14" ht="15" x14ac:dyDescent="0.25">
      <c r="A18" s="124"/>
      <c r="B18" s="44"/>
      <c r="C18" s="44"/>
      <c r="D18" s="262"/>
      <c r="E18" s="216"/>
      <c r="F18" s="69"/>
      <c r="G18" s="69"/>
      <c r="H18" s="69"/>
      <c r="I18" s="69"/>
      <c r="J18" s="69"/>
      <c r="K18" s="69"/>
      <c r="L18" s="69"/>
      <c r="M18" s="69"/>
      <c r="N18" s="69"/>
    </row>
    <row r="19" spans="1:14" x14ac:dyDescent="0.2">
      <c r="A19" s="124" t="s">
        <v>13</v>
      </c>
      <c r="B19" s="44">
        <v>1712.412061</v>
      </c>
      <c r="C19" s="44">
        <v>231.74367599999999</v>
      </c>
      <c r="D19" s="263">
        <v>31.705815000000001</v>
      </c>
      <c r="E19" s="263">
        <v>301.18670500000002</v>
      </c>
      <c r="F19" s="263">
        <v>164.303641</v>
      </c>
      <c r="G19" s="263">
        <v>95.405565999999993</v>
      </c>
      <c r="H19" s="263">
        <v>165.76542799999999</v>
      </c>
      <c r="I19" s="263">
        <v>114.90948299999999</v>
      </c>
      <c r="J19" s="263">
        <v>363.56423000000001</v>
      </c>
      <c r="K19" s="263">
        <v>99.060670000000002</v>
      </c>
      <c r="L19" s="263">
        <v>58.972186999999998</v>
      </c>
      <c r="M19" s="263">
        <v>45.629519000000002</v>
      </c>
      <c r="N19" s="263">
        <v>74.955132000000006</v>
      </c>
    </row>
    <row r="20" spans="1:14" ht="15" x14ac:dyDescent="0.25">
      <c r="A20" s="124" t="s">
        <v>14</v>
      </c>
      <c r="B20" s="44">
        <v>37.319955999999998</v>
      </c>
      <c r="C20" s="44">
        <v>10.698161000000001</v>
      </c>
      <c r="D20" s="263">
        <v>0.71788200000000002</v>
      </c>
      <c r="E20" s="263">
        <v>3.728542</v>
      </c>
      <c r="F20" s="263">
        <v>7.127065</v>
      </c>
      <c r="G20" s="215">
        <v>0</v>
      </c>
      <c r="H20" s="263">
        <v>11.489906</v>
      </c>
      <c r="I20" s="263">
        <v>0.65031000000000005</v>
      </c>
      <c r="J20" s="263">
        <v>1.8430820000000001</v>
      </c>
      <c r="K20" s="263">
        <v>0</v>
      </c>
      <c r="L20" s="263">
        <v>1.1244749999999999</v>
      </c>
      <c r="M20" s="263">
        <v>0</v>
      </c>
      <c r="N20" s="263">
        <v>0.89800000000000002</v>
      </c>
    </row>
    <row r="21" spans="1:14" x14ac:dyDescent="0.2">
      <c r="A21" s="124" t="s">
        <v>15</v>
      </c>
      <c r="B21" s="44">
        <v>674.32115699999997</v>
      </c>
      <c r="C21" s="44">
        <v>206.18784099999999</v>
      </c>
      <c r="D21" s="263">
        <v>12.701777</v>
      </c>
      <c r="E21" s="263">
        <v>153.95312200000001</v>
      </c>
      <c r="F21" s="263">
        <v>65.061921999999996</v>
      </c>
      <c r="G21" s="263">
        <v>26.075710999999998</v>
      </c>
      <c r="H21" s="263">
        <v>38.422764999999998</v>
      </c>
      <c r="I21" s="263">
        <v>114.613277</v>
      </c>
      <c r="J21" s="263">
        <v>31.742695999999999</v>
      </c>
      <c r="K21" s="263">
        <v>6.3801249999999996</v>
      </c>
      <c r="L21" s="263">
        <v>4.6644319999999997</v>
      </c>
      <c r="M21" s="263">
        <v>2.2573780000000001</v>
      </c>
      <c r="N21" s="263">
        <v>5.2720000000000002</v>
      </c>
    </row>
    <row r="22" spans="1:14" ht="15" x14ac:dyDescent="0.25">
      <c r="A22" s="128"/>
      <c r="B22" s="44"/>
      <c r="C22" s="44"/>
      <c r="D22" s="265"/>
      <c r="E22" s="266"/>
      <c r="F22" s="11"/>
      <c r="G22" s="11"/>
      <c r="H22" s="11"/>
      <c r="I22" s="11"/>
      <c r="J22" s="11"/>
      <c r="K22" s="11"/>
      <c r="L22" s="11"/>
      <c r="M22" s="11"/>
      <c r="N22" s="11"/>
    </row>
    <row r="23" spans="1:14" x14ac:dyDescent="0.2">
      <c r="A23" s="129" t="s">
        <v>16</v>
      </c>
      <c r="B23" s="43">
        <v>296.35204299999998</v>
      </c>
      <c r="C23" s="43">
        <v>31.722826999999999</v>
      </c>
      <c r="D23" s="267">
        <v>3.3960180000000002</v>
      </c>
      <c r="E23" s="267">
        <v>46.809303999999997</v>
      </c>
      <c r="F23" s="267">
        <v>6.3242609999999999</v>
      </c>
      <c r="G23" s="267">
        <v>4.0736090000000003</v>
      </c>
      <c r="H23" s="267">
        <v>1.442472</v>
      </c>
      <c r="I23" s="267">
        <v>1.6684220000000001</v>
      </c>
      <c r="J23" s="267">
        <v>4.158372</v>
      </c>
      <c r="K23" s="267">
        <v>0</v>
      </c>
      <c r="L23" s="267">
        <v>0</v>
      </c>
      <c r="M23" s="267">
        <v>0.376</v>
      </c>
      <c r="N23" s="267">
        <v>1.736</v>
      </c>
    </row>
    <row r="24" spans="1:14" ht="13.5" thickBot="1" x14ac:dyDescent="0.25">
      <c r="A24" s="130" t="s">
        <v>17</v>
      </c>
      <c r="B24" s="46">
        <v>62633.281058999994</v>
      </c>
      <c r="C24" s="46">
        <v>27879.286881000004</v>
      </c>
      <c r="D24" s="268">
        <v>3462.5913540000001</v>
      </c>
      <c r="E24" s="268">
        <v>24421.221044999998</v>
      </c>
      <c r="F24" s="268">
        <v>16967.118915999999</v>
      </c>
      <c r="G24" s="268">
        <v>8451.0153389999996</v>
      </c>
      <c r="H24" s="268">
        <v>3974.654035</v>
      </c>
      <c r="I24" s="268">
        <v>2732.4415600000002</v>
      </c>
      <c r="J24" s="268">
        <v>3909.5730439999998</v>
      </c>
      <c r="K24" s="268">
        <v>1286.731808</v>
      </c>
      <c r="L24" s="268">
        <v>1014.260644</v>
      </c>
      <c r="M24" s="268">
        <v>1946.902912</v>
      </c>
      <c r="N24" s="268">
        <v>4171.6877450000002</v>
      </c>
    </row>
    <row r="25" spans="1:14" x14ac:dyDescent="0.2">
      <c r="A25" s="131" t="s">
        <v>133</v>
      </c>
      <c r="B25" s="9"/>
      <c r="H25" s="440"/>
      <c r="J25" s="217"/>
      <c r="K25" s="40"/>
      <c r="L25" s="40"/>
    </row>
    <row r="26" spans="1:14" x14ac:dyDescent="0.2">
      <c r="A26" s="252" t="s">
        <v>195</v>
      </c>
      <c r="B26" s="12"/>
      <c r="C26" s="69"/>
      <c r="D26" s="69"/>
      <c r="J26" s="248"/>
      <c r="K26" s="248"/>
      <c r="L26" s="248"/>
    </row>
    <row r="27" spans="1:14" x14ac:dyDescent="0.2">
      <c r="A27" s="19" t="s">
        <v>21</v>
      </c>
      <c r="B27" s="174"/>
      <c r="C27" s="69"/>
      <c r="D27" s="69"/>
    </row>
    <row r="28" spans="1:14" x14ac:dyDescent="0.2">
      <c r="A28" s="19"/>
      <c r="B28" s="175"/>
      <c r="C28" s="69"/>
      <c r="D28" s="69"/>
    </row>
  </sheetData>
  <hyperlinks>
    <hyperlink ref="A27" location="Kapitalmarkedsstatistik!A1" display="Tilbage til Udlånsvirksomhed" xr:uid="{00000000-0004-0000-0D00-000000000000}"/>
  </hyperlinks>
  <pageMargins left="0.74803149606299213" right="0.74803149606299213" top="0.98425196850393704" bottom="0.98425196850393704" header="0" footer="0"/>
  <pageSetup paperSize="9" scale="96"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Ark15">
    <pageSetUpPr fitToPage="1"/>
  </sheetPr>
  <dimension ref="A2:N31"/>
  <sheetViews>
    <sheetView zoomScaleNormal="100" workbookViewId="0">
      <pane xSplit="1" ySplit="4" topLeftCell="H5" activePane="bottomRight" state="frozen"/>
      <selection pane="topRight" activeCell="B1" sqref="B1"/>
      <selection pane="bottomLeft" activeCell="A5" sqref="A5"/>
      <selection pane="bottomRight" activeCell="M3" sqref="M3"/>
    </sheetView>
  </sheetViews>
  <sheetFormatPr defaultColWidth="9.140625" defaultRowHeight="12.75" x14ac:dyDescent="0.2"/>
  <cols>
    <col min="1" max="1" width="126" style="214" bestFit="1" customWidth="1"/>
    <col min="2" max="16384" width="9.140625" style="214"/>
  </cols>
  <sheetData>
    <row r="2" spans="1:14" x14ac:dyDescent="0.2">
      <c r="A2" s="132" t="s">
        <v>209</v>
      </c>
      <c r="B2" s="221"/>
    </row>
    <row r="3" spans="1:14" x14ac:dyDescent="0.2">
      <c r="A3" s="272" t="s">
        <v>18</v>
      </c>
      <c r="B3" s="173">
        <v>2007</v>
      </c>
      <c r="C3" s="173">
        <v>2008</v>
      </c>
      <c r="D3" s="173">
        <v>2009</v>
      </c>
      <c r="E3" s="173">
        <v>2010</v>
      </c>
      <c r="F3" s="173">
        <v>2011</v>
      </c>
      <c r="G3" s="173">
        <v>2012</v>
      </c>
      <c r="H3" s="173">
        <v>2013</v>
      </c>
      <c r="I3" s="173">
        <v>2014</v>
      </c>
      <c r="J3" s="173">
        <v>2015</v>
      </c>
      <c r="K3" s="173">
        <v>2016</v>
      </c>
      <c r="L3" s="173">
        <v>2017</v>
      </c>
      <c r="M3" s="173">
        <v>2018</v>
      </c>
      <c r="N3" s="173">
        <v>2019</v>
      </c>
    </row>
    <row r="4" spans="1:14" ht="14.25" x14ac:dyDescent="0.2">
      <c r="A4" s="273" t="s">
        <v>1</v>
      </c>
      <c r="B4" s="224">
        <v>54643</v>
      </c>
      <c r="C4" s="224">
        <v>23027</v>
      </c>
      <c r="D4" s="274">
        <v>3108</v>
      </c>
      <c r="E4" s="274">
        <v>22475</v>
      </c>
      <c r="F4" s="274">
        <v>15617</v>
      </c>
      <c r="G4" s="274">
        <v>8671</v>
      </c>
      <c r="H4" s="274">
        <v>6672</v>
      </c>
      <c r="I4" s="274">
        <v>3385</v>
      </c>
      <c r="J4" s="274">
        <v>2973</v>
      </c>
      <c r="K4" s="274">
        <v>1035</v>
      </c>
      <c r="L4" s="274">
        <v>833</v>
      </c>
      <c r="M4" s="274">
        <v>1410</v>
      </c>
      <c r="N4" s="274">
        <v>2949</v>
      </c>
    </row>
    <row r="5" spans="1:14" x14ac:dyDescent="0.2">
      <c r="A5" s="275"/>
      <c r="B5" s="201"/>
      <c r="C5" s="201"/>
      <c r="D5" s="201"/>
    </row>
    <row r="6" spans="1:14" x14ac:dyDescent="0.2">
      <c r="A6" s="275" t="s">
        <v>2</v>
      </c>
      <c r="B6" s="201">
        <v>539</v>
      </c>
      <c r="C6" s="201">
        <v>133</v>
      </c>
      <c r="D6" s="486">
        <v>11</v>
      </c>
      <c r="E6" s="486">
        <v>116</v>
      </c>
      <c r="F6" s="486">
        <v>76</v>
      </c>
      <c r="G6" s="486">
        <v>33</v>
      </c>
      <c r="H6" s="486">
        <v>23</v>
      </c>
      <c r="I6" s="486">
        <v>30</v>
      </c>
      <c r="J6" s="486">
        <v>34</v>
      </c>
      <c r="K6" s="486">
        <v>10</v>
      </c>
      <c r="L6" s="486">
        <v>10</v>
      </c>
      <c r="M6" s="486">
        <v>1</v>
      </c>
      <c r="N6" s="486">
        <v>6</v>
      </c>
    </row>
    <row r="7" spans="1:14" x14ac:dyDescent="0.2">
      <c r="A7" s="275" t="s">
        <v>3</v>
      </c>
      <c r="B7" s="201">
        <v>14</v>
      </c>
      <c r="C7" s="201">
        <v>1</v>
      </c>
      <c r="D7" s="269">
        <v>1</v>
      </c>
      <c r="E7" s="270">
        <v>0</v>
      </c>
      <c r="F7" s="270">
        <v>0</v>
      </c>
      <c r="G7" s="270">
        <v>0</v>
      </c>
      <c r="H7" s="270">
        <v>0</v>
      </c>
      <c r="I7" s="270">
        <v>0</v>
      </c>
      <c r="J7" s="270">
        <v>0</v>
      </c>
      <c r="K7" s="270">
        <v>0</v>
      </c>
      <c r="L7" s="270">
        <v>0</v>
      </c>
      <c r="M7" s="270">
        <v>0</v>
      </c>
      <c r="N7" s="270">
        <v>0</v>
      </c>
    </row>
    <row r="8" spans="1:14" x14ac:dyDescent="0.2">
      <c r="A8" s="275" t="s">
        <v>4</v>
      </c>
      <c r="B8" s="201">
        <v>0</v>
      </c>
      <c r="C8" s="201">
        <v>0</v>
      </c>
      <c r="D8" s="201">
        <v>0</v>
      </c>
      <c r="E8" s="221">
        <v>0</v>
      </c>
      <c r="F8" s="221">
        <v>0</v>
      </c>
      <c r="G8" s="221">
        <v>0</v>
      </c>
      <c r="H8" s="221">
        <v>0</v>
      </c>
      <c r="I8" s="221">
        <v>0</v>
      </c>
      <c r="J8" s="221">
        <v>0</v>
      </c>
      <c r="K8" s="221">
        <v>0</v>
      </c>
      <c r="L8" s="221">
        <v>0</v>
      </c>
      <c r="M8" s="221">
        <v>0</v>
      </c>
      <c r="N8" s="221">
        <v>0</v>
      </c>
    </row>
    <row r="9" spans="1:14" x14ac:dyDescent="0.2">
      <c r="A9" s="275" t="s">
        <v>5</v>
      </c>
      <c r="B9" s="201">
        <v>0</v>
      </c>
      <c r="C9" s="201">
        <v>0</v>
      </c>
      <c r="D9" s="201">
        <v>0</v>
      </c>
      <c r="E9" s="221">
        <v>0</v>
      </c>
      <c r="F9" s="221">
        <v>0</v>
      </c>
      <c r="G9" s="221">
        <v>0</v>
      </c>
      <c r="H9" s="221">
        <v>0</v>
      </c>
      <c r="I9" s="221">
        <v>0</v>
      </c>
      <c r="J9" s="221">
        <v>0</v>
      </c>
      <c r="K9" s="221">
        <v>0</v>
      </c>
      <c r="L9" s="221">
        <v>0</v>
      </c>
      <c r="M9" s="221">
        <v>0</v>
      </c>
      <c r="N9" s="221">
        <v>0</v>
      </c>
    </row>
    <row r="10" spans="1:14" x14ac:dyDescent="0.2">
      <c r="A10" s="275" t="s">
        <v>6</v>
      </c>
      <c r="B10" s="201">
        <v>54</v>
      </c>
      <c r="C10" s="201">
        <v>15</v>
      </c>
      <c r="D10" s="269">
        <v>1</v>
      </c>
      <c r="E10" s="269">
        <v>23</v>
      </c>
      <c r="F10" s="269">
        <v>23</v>
      </c>
      <c r="G10" s="269">
        <v>18</v>
      </c>
      <c r="H10" s="485">
        <v>6</v>
      </c>
      <c r="I10" s="485">
        <v>12</v>
      </c>
      <c r="J10" s="485">
        <v>4</v>
      </c>
      <c r="K10" s="485">
        <v>2</v>
      </c>
      <c r="L10" s="485">
        <v>5</v>
      </c>
      <c r="M10" s="485">
        <v>0</v>
      </c>
      <c r="N10" s="485">
        <v>1</v>
      </c>
    </row>
    <row r="11" spans="1:14" x14ac:dyDescent="0.2">
      <c r="A11" s="275" t="s">
        <v>7</v>
      </c>
      <c r="B11" s="201">
        <v>471</v>
      </c>
      <c r="C11" s="201">
        <v>117</v>
      </c>
      <c r="D11" s="269">
        <v>9</v>
      </c>
      <c r="E11" s="269">
        <v>93</v>
      </c>
      <c r="F11" s="269">
        <v>53</v>
      </c>
      <c r="G11" s="269">
        <v>15</v>
      </c>
      <c r="H11" s="485">
        <v>17</v>
      </c>
      <c r="I11" s="485">
        <v>18</v>
      </c>
      <c r="J11" s="485">
        <v>30</v>
      </c>
      <c r="K11" s="485">
        <v>8</v>
      </c>
      <c r="L11" s="485">
        <v>5</v>
      </c>
      <c r="M11" s="485">
        <v>1</v>
      </c>
      <c r="N11" s="485">
        <v>5</v>
      </c>
    </row>
    <row r="12" spans="1:14" x14ac:dyDescent="0.2">
      <c r="A12" s="275" t="s">
        <v>8</v>
      </c>
      <c r="B12" s="201">
        <v>54104</v>
      </c>
      <c r="C12" s="201">
        <v>22894</v>
      </c>
      <c r="D12" s="486">
        <v>3097</v>
      </c>
      <c r="E12" s="486">
        <v>22359</v>
      </c>
      <c r="F12" s="486">
        <v>15541</v>
      </c>
      <c r="G12" s="486">
        <v>8638</v>
      </c>
      <c r="H12" s="486">
        <v>6649</v>
      </c>
      <c r="I12" s="486">
        <v>3355</v>
      </c>
      <c r="J12" s="486">
        <v>2939</v>
      </c>
      <c r="K12" s="486">
        <v>1025</v>
      </c>
      <c r="L12" s="486">
        <v>823</v>
      </c>
      <c r="M12" s="486">
        <v>1409</v>
      </c>
      <c r="N12" s="486">
        <v>2943</v>
      </c>
    </row>
    <row r="13" spans="1:14" x14ac:dyDescent="0.2">
      <c r="A13" s="275" t="s">
        <v>9</v>
      </c>
      <c r="B13" s="201">
        <v>46161</v>
      </c>
      <c r="C13" s="201">
        <v>18818</v>
      </c>
      <c r="D13" s="269">
        <v>2719</v>
      </c>
      <c r="E13" s="269">
        <v>19231</v>
      </c>
      <c r="F13" s="269">
        <v>13143</v>
      </c>
      <c r="G13" s="269">
        <v>7390</v>
      </c>
      <c r="H13" s="485">
        <v>5609</v>
      </c>
      <c r="I13" s="485">
        <v>2819</v>
      </c>
      <c r="J13" s="485">
        <v>2432</v>
      </c>
      <c r="K13" s="485">
        <v>880</v>
      </c>
      <c r="L13" s="485">
        <v>683</v>
      </c>
      <c r="M13" s="485">
        <v>1140</v>
      </c>
      <c r="N13" s="485">
        <v>2467</v>
      </c>
    </row>
    <row r="14" spans="1:14" x14ac:dyDescent="0.2">
      <c r="A14" s="275" t="s">
        <v>10</v>
      </c>
      <c r="B14" s="201">
        <v>5036</v>
      </c>
      <c r="C14" s="201">
        <v>2634</v>
      </c>
      <c r="D14" s="269">
        <v>231</v>
      </c>
      <c r="E14" s="269">
        <v>1949</v>
      </c>
      <c r="F14" s="269">
        <v>1458</v>
      </c>
      <c r="G14" s="269">
        <v>762</v>
      </c>
      <c r="H14" s="485">
        <v>630</v>
      </c>
      <c r="I14" s="485">
        <v>312</v>
      </c>
      <c r="J14" s="485">
        <v>297</v>
      </c>
      <c r="K14" s="485">
        <v>76</v>
      </c>
      <c r="L14" s="485">
        <v>59</v>
      </c>
      <c r="M14" s="485">
        <v>148</v>
      </c>
      <c r="N14" s="485">
        <v>339</v>
      </c>
    </row>
    <row r="15" spans="1:14" x14ac:dyDescent="0.2">
      <c r="A15" s="275" t="s">
        <v>11</v>
      </c>
      <c r="B15" s="201">
        <v>2907</v>
      </c>
      <c r="C15" s="201">
        <v>1442</v>
      </c>
      <c r="D15" s="269">
        <v>147</v>
      </c>
      <c r="E15" s="269">
        <v>1179</v>
      </c>
      <c r="F15" s="269">
        <v>940</v>
      </c>
      <c r="G15" s="269">
        <v>486</v>
      </c>
      <c r="H15" s="485">
        <v>410</v>
      </c>
      <c r="I15" s="485">
        <v>224</v>
      </c>
      <c r="J15" s="485">
        <v>210</v>
      </c>
      <c r="K15" s="485">
        <v>69</v>
      </c>
      <c r="L15" s="485">
        <v>81</v>
      </c>
      <c r="M15" s="485">
        <v>121</v>
      </c>
      <c r="N15" s="485">
        <v>137</v>
      </c>
    </row>
    <row r="16" spans="1:14" x14ac:dyDescent="0.2">
      <c r="A16" s="280"/>
      <c r="B16" s="201"/>
      <c r="C16" s="201"/>
      <c r="D16" s="201"/>
    </row>
    <row r="17" spans="1:14" ht="14.25" x14ac:dyDescent="0.2">
      <c r="A17" s="281" t="s">
        <v>12</v>
      </c>
      <c r="B17" s="224">
        <v>1348</v>
      </c>
      <c r="C17" s="224">
        <v>327</v>
      </c>
      <c r="D17" s="274">
        <v>35</v>
      </c>
      <c r="E17" s="274">
        <v>284</v>
      </c>
      <c r="F17" s="274">
        <v>153</v>
      </c>
      <c r="G17" s="274">
        <v>84</v>
      </c>
      <c r="H17" s="274">
        <v>213</v>
      </c>
      <c r="I17" s="274">
        <v>123</v>
      </c>
      <c r="J17" s="274">
        <v>197</v>
      </c>
      <c r="K17" s="274">
        <v>54</v>
      </c>
      <c r="L17" s="274">
        <v>44</v>
      </c>
      <c r="M17" s="274">
        <v>32</v>
      </c>
      <c r="N17" s="274">
        <v>59</v>
      </c>
    </row>
    <row r="18" spans="1:14" x14ac:dyDescent="0.2">
      <c r="A18" s="275"/>
      <c r="B18" s="201"/>
      <c r="C18" s="201"/>
      <c r="D18" s="201"/>
    </row>
    <row r="19" spans="1:14" ht="14.25" x14ac:dyDescent="0.2">
      <c r="A19" s="275" t="s">
        <v>13</v>
      </c>
      <c r="B19" s="201">
        <v>913</v>
      </c>
      <c r="C19" s="201">
        <v>182</v>
      </c>
      <c r="D19" s="276">
        <v>22</v>
      </c>
      <c r="E19" s="276">
        <v>184</v>
      </c>
      <c r="F19" s="276">
        <v>105</v>
      </c>
      <c r="G19" s="276">
        <v>63</v>
      </c>
      <c r="H19" s="488">
        <v>179</v>
      </c>
      <c r="I19" s="488">
        <v>112</v>
      </c>
      <c r="J19" s="488">
        <v>157</v>
      </c>
      <c r="K19" s="488">
        <v>50</v>
      </c>
      <c r="L19" s="488">
        <v>40</v>
      </c>
      <c r="M19" s="488">
        <v>31</v>
      </c>
      <c r="N19" s="488">
        <v>56</v>
      </c>
    </row>
    <row r="20" spans="1:14" ht="14.25" x14ac:dyDescent="0.2">
      <c r="A20" s="275" t="s">
        <v>14</v>
      </c>
      <c r="B20" s="201">
        <v>19</v>
      </c>
      <c r="C20" s="201">
        <v>6</v>
      </c>
      <c r="D20" s="276">
        <v>1</v>
      </c>
      <c r="E20" s="276">
        <v>5</v>
      </c>
      <c r="F20" s="276">
        <v>4</v>
      </c>
      <c r="G20" s="276">
        <v>0</v>
      </c>
      <c r="H20" s="488">
        <v>6</v>
      </c>
      <c r="I20" s="488">
        <v>1</v>
      </c>
      <c r="J20" s="488">
        <v>2</v>
      </c>
      <c r="K20" s="488">
        <v>0</v>
      </c>
      <c r="L20" s="488">
        <v>1</v>
      </c>
      <c r="M20" s="488">
        <v>0</v>
      </c>
      <c r="N20" s="488">
        <v>1</v>
      </c>
    </row>
    <row r="21" spans="1:14" ht="14.25" x14ac:dyDescent="0.2">
      <c r="A21" s="275" t="s">
        <v>15</v>
      </c>
      <c r="B21" s="201">
        <v>416</v>
      </c>
      <c r="C21" s="201">
        <v>139</v>
      </c>
      <c r="D21" s="276">
        <v>12</v>
      </c>
      <c r="E21" s="276">
        <v>95</v>
      </c>
      <c r="F21" s="276">
        <v>44</v>
      </c>
      <c r="G21" s="276">
        <v>21</v>
      </c>
      <c r="H21" s="488">
        <v>28</v>
      </c>
      <c r="I21" s="488">
        <v>10</v>
      </c>
      <c r="J21" s="488">
        <v>16</v>
      </c>
      <c r="K21" s="488">
        <v>4</v>
      </c>
      <c r="L21" s="488">
        <v>3</v>
      </c>
      <c r="M21" s="488">
        <v>1</v>
      </c>
      <c r="N21" s="488">
        <v>2</v>
      </c>
    </row>
    <row r="22" spans="1:14" x14ac:dyDescent="0.2">
      <c r="A22" s="280"/>
      <c r="B22" s="201"/>
      <c r="C22" s="201"/>
      <c r="D22" s="201"/>
    </row>
    <row r="23" spans="1:14" ht="14.25" x14ac:dyDescent="0.2">
      <c r="A23" s="281" t="s">
        <v>16</v>
      </c>
      <c r="B23" s="224">
        <v>83</v>
      </c>
      <c r="C23" s="224">
        <v>18</v>
      </c>
      <c r="D23" s="274">
        <v>1</v>
      </c>
      <c r="E23" s="274">
        <v>8</v>
      </c>
      <c r="F23" s="274">
        <v>6</v>
      </c>
      <c r="G23" s="274">
        <v>5</v>
      </c>
      <c r="H23" s="487">
        <v>3</v>
      </c>
      <c r="I23" s="487">
        <v>1</v>
      </c>
      <c r="J23" s="487">
        <v>1</v>
      </c>
      <c r="K23" s="487">
        <v>0</v>
      </c>
      <c r="L23" s="487">
        <v>0</v>
      </c>
      <c r="M23" s="487">
        <v>1</v>
      </c>
      <c r="N23" s="487">
        <v>3</v>
      </c>
    </row>
    <row r="24" spans="1:14" ht="15" thickBot="1" x14ac:dyDescent="0.25">
      <c r="A24" s="282" t="s">
        <v>17</v>
      </c>
      <c r="B24" s="283">
        <v>56074</v>
      </c>
      <c r="C24" s="284">
        <v>23372</v>
      </c>
      <c r="D24" s="285">
        <v>3144</v>
      </c>
      <c r="E24" s="285">
        <v>22767</v>
      </c>
      <c r="F24" s="285">
        <v>15775.999999999998</v>
      </c>
      <c r="G24" s="285">
        <v>8760</v>
      </c>
      <c r="H24" s="285">
        <v>6888</v>
      </c>
      <c r="I24" s="285">
        <v>3509</v>
      </c>
      <c r="J24" s="285">
        <v>3171</v>
      </c>
      <c r="K24" s="285">
        <v>1089</v>
      </c>
      <c r="L24" s="285">
        <v>877</v>
      </c>
      <c r="M24" s="285">
        <v>1443</v>
      </c>
      <c r="N24" s="285">
        <v>3011</v>
      </c>
    </row>
    <row r="25" spans="1:14" ht="15" x14ac:dyDescent="0.25">
      <c r="A25" s="286" t="s">
        <v>133</v>
      </c>
      <c r="B25" s="221"/>
      <c r="H25" s="277"/>
      <c r="I25" s="278"/>
      <c r="J25" s="377"/>
      <c r="K25" s="377"/>
      <c r="L25" s="279"/>
      <c r="M25" s="279"/>
    </row>
    <row r="26" spans="1:14" ht="15" x14ac:dyDescent="0.25">
      <c r="A26" s="252" t="s">
        <v>195</v>
      </c>
      <c r="B26" s="221"/>
      <c r="H26" s="277"/>
      <c r="I26" s="278"/>
      <c r="J26" s="377"/>
      <c r="K26" s="377"/>
      <c r="L26" s="378"/>
      <c r="M26" s="279"/>
    </row>
    <row r="27" spans="1:14" x14ac:dyDescent="0.2">
      <c r="A27" s="110" t="s">
        <v>21</v>
      </c>
      <c r="B27" s="275"/>
      <c r="H27" s="279"/>
      <c r="I27" s="279"/>
      <c r="J27" s="279"/>
      <c r="K27" s="279"/>
      <c r="L27" s="378"/>
      <c r="M27" s="279"/>
    </row>
    <row r="28" spans="1:14" x14ac:dyDescent="0.2">
      <c r="H28" s="279"/>
      <c r="I28" s="279"/>
      <c r="J28" s="279"/>
      <c r="K28" s="279"/>
      <c r="L28" s="279"/>
      <c r="M28" s="279"/>
    </row>
    <row r="29" spans="1:14" x14ac:dyDescent="0.2">
      <c r="H29" s="279"/>
      <c r="I29" s="279"/>
      <c r="J29" s="279"/>
      <c r="K29" s="279"/>
      <c r="L29" s="279"/>
      <c r="M29" s="279"/>
    </row>
    <row r="30" spans="1:14" x14ac:dyDescent="0.2">
      <c r="H30" s="279"/>
      <c r="I30" s="279"/>
      <c r="J30" s="279"/>
      <c r="K30" s="279"/>
      <c r="L30" s="279"/>
      <c r="M30" s="279"/>
    </row>
    <row r="31" spans="1:14" x14ac:dyDescent="0.2">
      <c r="H31" s="279"/>
      <c r="I31" s="279"/>
      <c r="J31" s="279"/>
      <c r="K31" s="279"/>
      <c r="L31" s="279"/>
      <c r="M31" s="279"/>
    </row>
  </sheetData>
  <hyperlinks>
    <hyperlink ref="A27" location="Kapitalmarkedsstatistik!A1" display="Tilbage til Udlånsvirksomhed" xr:uid="{00000000-0004-0000-0E00-000000000000}"/>
  </hyperlinks>
  <pageMargins left="0.74803149606299213" right="0.74803149606299213" top="0.98425196850393704" bottom="0.98425196850393704" header="0" footer="0"/>
  <pageSetup paperSize="9" scale="96"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Ark16">
    <pageSetUpPr fitToPage="1"/>
  </sheetPr>
  <dimension ref="A2:N27"/>
  <sheetViews>
    <sheetView workbookViewId="0">
      <pane xSplit="1" ySplit="4" topLeftCell="H5" activePane="bottomRight" state="frozen"/>
      <selection pane="topRight" activeCell="B1" sqref="B1"/>
      <selection pane="bottomLeft" activeCell="A5" sqref="A5"/>
      <selection pane="bottomRight" activeCell="M3" sqref="M3"/>
    </sheetView>
  </sheetViews>
  <sheetFormatPr defaultRowHeight="12.75" x14ac:dyDescent="0.2"/>
  <cols>
    <col min="1" max="1" width="110.42578125" bestFit="1" customWidth="1"/>
    <col min="8" max="10" width="10.28515625" bestFit="1" customWidth="1"/>
  </cols>
  <sheetData>
    <row r="2" spans="1:14" x14ac:dyDescent="0.2">
      <c r="A2" s="133" t="s">
        <v>210</v>
      </c>
      <c r="B2" s="138"/>
    </row>
    <row r="3" spans="1:14" x14ac:dyDescent="0.2">
      <c r="A3" s="135" t="s">
        <v>0</v>
      </c>
      <c r="B3" s="182">
        <v>2007</v>
      </c>
      <c r="C3" s="182">
        <v>2008</v>
      </c>
      <c r="D3" s="182">
        <v>2009</v>
      </c>
      <c r="E3" s="182">
        <v>2010</v>
      </c>
      <c r="F3" s="182">
        <v>2011</v>
      </c>
      <c r="G3" s="182">
        <v>2012</v>
      </c>
      <c r="H3" s="182">
        <v>2013</v>
      </c>
      <c r="I3" s="182">
        <v>2014</v>
      </c>
      <c r="J3" s="182">
        <v>2015</v>
      </c>
      <c r="K3" s="663">
        <v>2016</v>
      </c>
      <c r="L3" s="663">
        <v>2017</v>
      </c>
      <c r="M3" s="663">
        <v>2018</v>
      </c>
      <c r="N3" s="663">
        <v>2019</v>
      </c>
    </row>
    <row r="4" spans="1:14" x14ac:dyDescent="0.2">
      <c r="A4" s="136" t="s">
        <v>1</v>
      </c>
      <c r="B4" s="137">
        <v>16048.016832000001</v>
      </c>
      <c r="C4" s="137">
        <v>12718.908920000002</v>
      </c>
      <c r="D4" s="8">
        <v>28079.411529000001</v>
      </c>
      <c r="E4" s="8">
        <v>17620.674193999999</v>
      </c>
      <c r="F4" s="8">
        <v>10159.835352</v>
      </c>
      <c r="G4" s="8">
        <v>19863.335489000001</v>
      </c>
      <c r="H4" s="8">
        <v>5547.6143789999996</v>
      </c>
      <c r="I4" s="8">
        <v>9337.6765950000008</v>
      </c>
      <c r="J4" s="8">
        <v>15585.466675</v>
      </c>
      <c r="K4" s="8">
        <v>9520.2192709999999</v>
      </c>
      <c r="L4" s="8">
        <v>10276.334751000002</v>
      </c>
      <c r="M4" s="8">
        <v>3819.5856880000001</v>
      </c>
      <c r="N4" s="8">
        <v>5528.9320949999992</v>
      </c>
    </row>
    <row r="5" spans="1:14" ht="15" x14ac:dyDescent="0.25">
      <c r="A5" s="134"/>
      <c r="B5" s="139"/>
      <c r="C5" s="139"/>
      <c r="D5" s="287"/>
      <c r="E5" s="216"/>
      <c r="F5" s="69"/>
      <c r="G5" s="69"/>
      <c r="H5" s="69"/>
      <c r="I5" s="69"/>
      <c r="J5" s="69"/>
      <c r="K5" s="69"/>
      <c r="L5" s="69"/>
      <c r="M5" s="69"/>
      <c r="N5" s="69"/>
    </row>
    <row r="6" spans="1:14" x14ac:dyDescent="0.2">
      <c r="A6" s="134" t="s">
        <v>2</v>
      </c>
      <c r="B6" s="139">
        <v>713.73310300000003</v>
      </c>
      <c r="C6" s="139">
        <v>505.50642300000004</v>
      </c>
      <c r="D6" s="48">
        <v>636.37627399999997</v>
      </c>
      <c r="E6" s="48">
        <v>900.16459799999996</v>
      </c>
      <c r="F6" s="48">
        <v>302.26075200000002</v>
      </c>
      <c r="G6" s="71">
        <v>386.46530300000001</v>
      </c>
      <c r="H6" s="71">
        <v>451.13257799999997</v>
      </c>
      <c r="I6" s="71">
        <v>519.01132500000006</v>
      </c>
      <c r="J6" s="71">
        <v>643.79892500000005</v>
      </c>
      <c r="K6" s="71">
        <v>353.51576899999998</v>
      </c>
      <c r="L6" s="71">
        <v>303.61237999999997</v>
      </c>
      <c r="M6" s="71">
        <v>107.62252899999999</v>
      </c>
      <c r="N6" s="71">
        <v>130.25093100000001</v>
      </c>
    </row>
    <row r="7" spans="1:14" x14ac:dyDescent="0.2">
      <c r="A7" s="134" t="s">
        <v>3</v>
      </c>
      <c r="B7" s="139">
        <v>11.352376</v>
      </c>
      <c r="C7" s="139">
        <v>0</v>
      </c>
      <c r="D7" s="48">
        <v>11.627492999999999</v>
      </c>
      <c r="E7" s="48">
        <v>6.0253030000000001</v>
      </c>
      <c r="F7" s="288">
        <v>0</v>
      </c>
      <c r="G7" s="71">
        <v>8.9674320000000005</v>
      </c>
      <c r="H7" s="489">
        <v>11.763999999999999</v>
      </c>
      <c r="I7" s="288">
        <v>0</v>
      </c>
      <c r="J7" s="506">
        <v>0.95098000000000005</v>
      </c>
      <c r="K7" s="506">
        <v>5.8247289999999996</v>
      </c>
      <c r="L7" s="506">
        <v>0.80372299999999997</v>
      </c>
      <c r="M7" s="506">
        <v>36.816437000000001</v>
      </c>
      <c r="N7" s="506">
        <v>5.6004420000000001</v>
      </c>
    </row>
    <row r="8" spans="1:14" ht="15" x14ac:dyDescent="0.25">
      <c r="A8" s="134" t="s">
        <v>4</v>
      </c>
      <c r="B8" s="139">
        <v>0</v>
      </c>
      <c r="C8" s="139">
        <v>0</v>
      </c>
      <c r="D8" s="287">
        <v>0</v>
      </c>
      <c r="E8" s="215">
        <v>0</v>
      </c>
      <c r="F8" s="227">
        <v>0</v>
      </c>
      <c r="G8" s="380">
        <v>0</v>
      </c>
      <c r="H8" s="380">
        <v>0</v>
      </c>
      <c r="I8" s="380">
        <v>3</v>
      </c>
      <c r="J8" s="380">
        <v>0</v>
      </c>
      <c r="K8" s="380">
        <v>0</v>
      </c>
      <c r="L8" s="380">
        <v>0</v>
      </c>
      <c r="M8" s="380">
        <v>0</v>
      </c>
      <c r="N8" s="380">
        <v>0</v>
      </c>
    </row>
    <row r="9" spans="1:14" ht="15" x14ac:dyDescent="0.25">
      <c r="A9" s="134" t="s">
        <v>5</v>
      </c>
      <c r="B9" s="139">
        <v>0</v>
      </c>
      <c r="C9" s="139">
        <v>0</v>
      </c>
      <c r="D9" s="287">
        <v>0</v>
      </c>
      <c r="E9" s="215">
        <v>0</v>
      </c>
      <c r="F9" s="227">
        <v>0</v>
      </c>
      <c r="G9" s="380">
        <v>0</v>
      </c>
      <c r="H9" s="380">
        <v>0</v>
      </c>
      <c r="I9" s="380">
        <v>0</v>
      </c>
      <c r="J9" s="380">
        <v>0</v>
      </c>
      <c r="K9" s="380">
        <v>0</v>
      </c>
      <c r="L9" s="380">
        <v>0</v>
      </c>
      <c r="M9" s="380">
        <v>0</v>
      </c>
      <c r="N9" s="380">
        <v>0</v>
      </c>
    </row>
    <row r="10" spans="1:14" x14ac:dyDescent="0.2">
      <c r="A10" s="134" t="s">
        <v>6</v>
      </c>
      <c r="B10" s="139">
        <v>354.83964600000002</v>
      </c>
      <c r="C10" s="139">
        <v>290.12470500000001</v>
      </c>
      <c r="D10" s="48">
        <v>243.40436299999999</v>
      </c>
      <c r="E10" s="48">
        <v>283.49807900000002</v>
      </c>
      <c r="F10" s="48">
        <v>155.790479</v>
      </c>
      <c r="G10" s="71">
        <v>180.86754199999999</v>
      </c>
      <c r="H10" s="490">
        <v>146.56719200000001</v>
      </c>
      <c r="I10" s="506">
        <v>357.89208600000001</v>
      </c>
      <c r="J10" s="506">
        <v>374.49092200000001</v>
      </c>
      <c r="K10" s="506">
        <v>132.95540500000001</v>
      </c>
      <c r="L10" s="506">
        <v>132.75222499999998</v>
      </c>
      <c r="M10" s="506">
        <v>30.852874</v>
      </c>
      <c r="N10" s="506">
        <v>72.559229999999999</v>
      </c>
    </row>
    <row r="11" spans="1:14" x14ac:dyDescent="0.2">
      <c r="A11" s="134" t="s">
        <v>7</v>
      </c>
      <c r="B11" s="139">
        <v>347.54108100000002</v>
      </c>
      <c r="C11" s="139">
        <v>215.38171800000001</v>
      </c>
      <c r="D11" s="48">
        <v>381.34441800000002</v>
      </c>
      <c r="E11" s="48">
        <v>610.64121599999999</v>
      </c>
      <c r="F11" s="48">
        <v>146.47027299999999</v>
      </c>
      <c r="G11" s="71">
        <v>196.63032899999999</v>
      </c>
      <c r="H11" s="491">
        <v>292.80138599999998</v>
      </c>
      <c r="I11" s="506">
        <v>157.917461</v>
      </c>
      <c r="J11" s="506">
        <v>268.35702300000003</v>
      </c>
      <c r="K11" s="506">
        <v>214.735635</v>
      </c>
      <c r="L11" s="506">
        <v>170.056432</v>
      </c>
      <c r="M11" s="506">
        <v>39.953218</v>
      </c>
      <c r="N11" s="506">
        <v>52.091259000000001</v>
      </c>
    </row>
    <row r="12" spans="1:14" x14ac:dyDescent="0.2">
      <c r="A12" s="134" t="s">
        <v>8</v>
      </c>
      <c r="B12" s="139">
        <v>15334.283729000001</v>
      </c>
      <c r="C12" s="139">
        <v>12213.402497000001</v>
      </c>
      <c r="D12" s="48">
        <v>27443.035254999999</v>
      </c>
      <c r="E12" s="48">
        <v>16720.509596</v>
      </c>
      <c r="F12" s="48">
        <v>9857.5745999999999</v>
      </c>
      <c r="G12" s="71">
        <v>19476.870186</v>
      </c>
      <c r="H12" s="71">
        <v>5096.4818009999999</v>
      </c>
      <c r="I12" s="71">
        <v>8818.6652700000013</v>
      </c>
      <c r="J12" s="71">
        <v>14941.667750000001</v>
      </c>
      <c r="K12" s="71">
        <v>9166.7035020000003</v>
      </c>
      <c r="L12" s="71">
        <v>9972.7223710000017</v>
      </c>
      <c r="M12" s="71">
        <v>3711.9631589999999</v>
      </c>
      <c r="N12" s="71">
        <v>5398.6811639999996</v>
      </c>
    </row>
    <row r="13" spans="1:14" x14ac:dyDescent="0.2">
      <c r="A13" s="134" t="s">
        <v>9</v>
      </c>
      <c r="B13" s="139">
        <v>13879.16037</v>
      </c>
      <c r="C13" s="139">
        <v>10917.259534999999</v>
      </c>
      <c r="D13" s="48">
        <v>24149.965332</v>
      </c>
      <c r="E13" s="48">
        <v>14892.75152</v>
      </c>
      <c r="F13" s="48">
        <v>8525.4711979999993</v>
      </c>
      <c r="G13" s="48">
        <v>17328.287013000001</v>
      </c>
      <c r="H13" s="492">
        <v>4447.5461420000001</v>
      </c>
      <c r="I13" s="506">
        <v>7785.4206100000001</v>
      </c>
      <c r="J13" s="506">
        <v>13012.589279</v>
      </c>
      <c r="K13" s="506">
        <v>7953.9747459999999</v>
      </c>
      <c r="L13" s="506">
        <v>8875.3620530000007</v>
      </c>
      <c r="M13" s="506">
        <v>3255.5242079999998</v>
      </c>
      <c r="N13" s="506">
        <v>4871.1279279999999</v>
      </c>
    </row>
    <row r="14" spans="1:14" x14ac:dyDescent="0.2">
      <c r="A14" s="134" t="s">
        <v>10</v>
      </c>
      <c r="B14" s="139">
        <v>1142.8700039999999</v>
      </c>
      <c r="C14" s="139">
        <v>1023.5673870000001</v>
      </c>
      <c r="D14" s="48">
        <v>2499.0591159999999</v>
      </c>
      <c r="E14" s="48">
        <v>1415.4164169999999</v>
      </c>
      <c r="F14" s="48">
        <v>1002.896504</v>
      </c>
      <c r="G14" s="48">
        <v>1519.9871419999999</v>
      </c>
      <c r="H14" s="493">
        <v>519.51446599999997</v>
      </c>
      <c r="I14" s="506">
        <v>759.21598700000004</v>
      </c>
      <c r="J14" s="506">
        <v>1408.0571910000001</v>
      </c>
      <c r="K14" s="506">
        <v>895.814843</v>
      </c>
      <c r="L14" s="506">
        <v>669.6531829999999</v>
      </c>
      <c r="M14" s="506">
        <v>311.078328</v>
      </c>
      <c r="N14" s="506">
        <v>336.91458299999999</v>
      </c>
    </row>
    <row r="15" spans="1:14" x14ac:dyDescent="0.2">
      <c r="A15" s="134" t="s">
        <v>11</v>
      </c>
      <c r="B15" s="139">
        <v>312.253355</v>
      </c>
      <c r="C15" s="139">
        <v>272.57557500000001</v>
      </c>
      <c r="D15" s="48">
        <v>794.010807</v>
      </c>
      <c r="E15" s="48">
        <v>412.34165899999999</v>
      </c>
      <c r="F15" s="48">
        <v>329.20689800000002</v>
      </c>
      <c r="G15" s="48">
        <v>628.59603100000004</v>
      </c>
      <c r="H15" s="494">
        <v>129.42119299999999</v>
      </c>
      <c r="I15" s="506">
        <v>274.02867300000003</v>
      </c>
      <c r="J15" s="506">
        <v>521.02128000000005</v>
      </c>
      <c r="K15" s="506">
        <v>316.91391299999998</v>
      </c>
      <c r="L15" s="506">
        <v>427.70713499999999</v>
      </c>
      <c r="M15" s="506">
        <v>145.360623</v>
      </c>
      <c r="N15" s="506">
        <v>190.63865300000001</v>
      </c>
    </row>
    <row r="16" spans="1:14" ht="15" x14ac:dyDescent="0.25">
      <c r="A16" s="140"/>
      <c r="B16" s="139"/>
      <c r="C16" s="139"/>
      <c r="D16" s="289"/>
      <c r="E16" s="266"/>
      <c r="F16" s="11"/>
      <c r="G16" s="11"/>
      <c r="H16" s="11"/>
      <c r="I16" s="11"/>
      <c r="J16" s="11"/>
      <c r="K16" s="11"/>
      <c r="L16" s="11"/>
      <c r="M16" s="11"/>
      <c r="N16" s="11"/>
    </row>
    <row r="17" spans="1:14" x14ac:dyDescent="0.2">
      <c r="A17" s="141" t="s">
        <v>12</v>
      </c>
      <c r="B17" s="137">
        <v>684.00313399999993</v>
      </c>
      <c r="C17" s="137">
        <v>635.70512899999994</v>
      </c>
      <c r="D17" s="231">
        <v>1462.394239</v>
      </c>
      <c r="E17" s="231">
        <v>770.54069000000004</v>
      </c>
      <c r="F17" s="231">
        <v>430.49531300000001</v>
      </c>
      <c r="G17" s="231">
        <v>613.78874299999995</v>
      </c>
      <c r="H17" s="231">
        <v>817.24074300000007</v>
      </c>
      <c r="I17" s="231">
        <v>807.86313900000005</v>
      </c>
      <c r="J17" s="231">
        <v>1530.947273</v>
      </c>
      <c r="K17" s="231">
        <v>841.51021100000003</v>
      </c>
      <c r="L17" s="231">
        <v>815.00971700000014</v>
      </c>
      <c r="M17" s="231">
        <v>241.52187800000002</v>
      </c>
      <c r="N17" s="231">
        <v>314.14065199999999</v>
      </c>
    </row>
    <row r="18" spans="1:14" ht="15" x14ac:dyDescent="0.25">
      <c r="A18" s="134"/>
      <c r="B18" s="139"/>
      <c r="C18" s="139"/>
      <c r="D18" s="287"/>
      <c r="E18" s="216"/>
      <c r="F18" s="69"/>
      <c r="G18" s="69"/>
      <c r="H18" s="69"/>
      <c r="I18" s="69"/>
      <c r="J18" s="69"/>
      <c r="K18" s="69"/>
      <c r="L18" s="69"/>
      <c r="M18" s="69"/>
      <c r="N18" s="69"/>
    </row>
    <row r="19" spans="1:14" x14ac:dyDescent="0.2">
      <c r="A19" s="134" t="s">
        <v>13</v>
      </c>
      <c r="B19" s="139">
        <v>532.05818199999999</v>
      </c>
      <c r="C19" s="139">
        <v>450.33517899999998</v>
      </c>
      <c r="D19" s="48">
        <v>1137.8545570000001</v>
      </c>
      <c r="E19" s="48">
        <v>556.52985000000001</v>
      </c>
      <c r="F19" s="48">
        <v>314.96865100000002</v>
      </c>
      <c r="G19" s="48">
        <v>494.08718199999998</v>
      </c>
      <c r="H19" s="495">
        <v>288.50041700000003</v>
      </c>
      <c r="I19" s="506">
        <v>725.55129499999998</v>
      </c>
      <c r="J19" s="506">
        <v>1401.4091940000001</v>
      </c>
      <c r="K19" s="506">
        <v>758.08487300000002</v>
      </c>
      <c r="L19" s="506">
        <v>702.62673700000005</v>
      </c>
      <c r="M19" s="506">
        <v>210.299857</v>
      </c>
      <c r="N19" s="506">
        <v>270.22435200000001</v>
      </c>
    </row>
    <row r="20" spans="1:14" x14ac:dyDescent="0.2">
      <c r="A20" s="134" t="s">
        <v>14</v>
      </c>
      <c r="B20" s="139">
        <v>47.281078999999998</v>
      </c>
      <c r="C20" s="139">
        <v>13.54424</v>
      </c>
      <c r="D20" s="48">
        <v>30.952224000000001</v>
      </c>
      <c r="E20" s="48">
        <v>26.422664999999999</v>
      </c>
      <c r="F20" s="48">
        <v>20.074411000000001</v>
      </c>
      <c r="G20" s="48">
        <v>12.164099</v>
      </c>
      <c r="H20" s="496">
        <v>34.284086000000002</v>
      </c>
      <c r="I20" s="506">
        <v>7.1531380000000002</v>
      </c>
      <c r="J20" s="506">
        <v>4.0084369999999998</v>
      </c>
      <c r="K20" s="506">
        <v>5.0512410000000001</v>
      </c>
      <c r="L20" s="506">
        <v>11.328374</v>
      </c>
      <c r="M20" s="506">
        <v>1.8398669999999999</v>
      </c>
      <c r="N20" s="506">
        <v>0</v>
      </c>
    </row>
    <row r="21" spans="1:14" x14ac:dyDescent="0.2">
      <c r="A21" s="134" t="s">
        <v>15</v>
      </c>
      <c r="B21" s="139">
        <v>104.66387300000001</v>
      </c>
      <c r="C21" s="139">
        <v>171.82571000000002</v>
      </c>
      <c r="D21" s="48">
        <v>293.58745800000003</v>
      </c>
      <c r="E21" s="48">
        <v>187.58817500000001</v>
      </c>
      <c r="F21" s="48">
        <v>95.452251000000004</v>
      </c>
      <c r="G21" s="48">
        <v>107.537462</v>
      </c>
      <c r="H21" s="497">
        <v>494.45623999999998</v>
      </c>
      <c r="I21" s="506">
        <v>75.158705999999995</v>
      </c>
      <c r="J21" s="506">
        <v>125.529642</v>
      </c>
      <c r="K21" s="506">
        <v>78.374096999999992</v>
      </c>
      <c r="L21" s="506">
        <v>101.05460600000001</v>
      </c>
      <c r="M21" s="506">
        <v>29.382154</v>
      </c>
      <c r="N21" s="506">
        <v>43.9163</v>
      </c>
    </row>
    <row r="22" spans="1:14" ht="15" x14ac:dyDescent="0.25">
      <c r="A22" s="140"/>
      <c r="B22" s="139"/>
      <c r="C22" s="139"/>
      <c r="D22" s="289"/>
      <c r="E22" s="266"/>
      <c r="F22" s="11"/>
      <c r="G22" s="11"/>
      <c r="H22" s="11"/>
      <c r="I22" s="11"/>
      <c r="J22" s="11"/>
      <c r="K22" s="11"/>
      <c r="L22" s="11"/>
      <c r="M22" s="11"/>
      <c r="N22" s="11"/>
    </row>
    <row r="23" spans="1:14" x14ac:dyDescent="0.2">
      <c r="A23" s="141" t="s">
        <v>16</v>
      </c>
      <c r="B23" s="137">
        <v>27.074707999999998</v>
      </c>
      <c r="C23" s="137">
        <v>22.388117000000001</v>
      </c>
      <c r="D23" s="231">
        <v>169.691498</v>
      </c>
      <c r="E23" s="231">
        <v>72.960530000000006</v>
      </c>
      <c r="F23" s="231">
        <v>30.295482</v>
      </c>
      <c r="G23" s="231">
        <v>38.594782000000002</v>
      </c>
      <c r="H23" s="484">
        <v>115.337435</v>
      </c>
      <c r="I23" s="484">
        <v>31.479884999999999</v>
      </c>
      <c r="J23" s="484">
        <v>88.666928999999996</v>
      </c>
      <c r="K23" s="484">
        <v>34.324641999999997</v>
      </c>
      <c r="L23" s="484">
        <v>9.5700800000000008</v>
      </c>
      <c r="M23" s="484">
        <v>35.515143999999999</v>
      </c>
      <c r="N23" s="484">
        <v>17.633199000000001</v>
      </c>
    </row>
    <row r="24" spans="1:14" ht="13.5" thickBot="1" x14ac:dyDescent="0.25">
      <c r="A24" s="142" t="s">
        <v>17</v>
      </c>
      <c r="B24" s="178">
        <v>16759.094674</v>
      </c>
      <c r="C24" s="178">
        <v>13377.002166000002</v>
      </c>
      <c r="D24" s="260">
        <v>29711.497265999998</v>
      </c>
      <c r="E24" s="260">
        <v>18464.175414000001</v>
      </c>
      <c r="F24" s="260">
        <v>10620.626147000001</v>
      </c>
      <c r="G24" s="260">
        <v>20515.719013999998</v>
      </c>
      <c r="H24" s="260">
        <v>6480.1925569999994</v>
      </c>
      <c r="I24" s="260">
        <v>10177.019619000001</v>
      </c>
      <c r="J24" s="260">
        <v>17205.080877</v>
      </c>
      <c r="K24" s="260">
        <v>10396.054124</v>
      </c>
      <c r="L24" s="260">
        <v>11100.914548000002</v>
      </c>
      <c r="M24" s="260">
        <v>4096.6227099999996</v>
      </c>
      <c r="N24" s="260">
        <v>5860.7059459999991</v>
      </c>
    </row>
    <row r="25" spans="1:14" x14ac:dyDescent="0.2">
      <c r="A25" s="143" t="s">
        <v>133</v>
      </c>
      <c r="B25" s="138"/>
      <c r="H25" s="248"/>
    </row>
    <row r="26" spans="1:14" x14ac:dyDescent="0.2">
      <c r="A26" s="252" t="s">
        <v>195</v>
      </c>
      <c r="B26" s="138"/>
    </row>
    <row r="27" spans="1:14" x14ac:dyDescent="0.2">
      <c r="A27" s="19" t="s">
        <v>21</v>
      </c>
      <c r="B27" s="134"/>
    </row>
  </sheetData>
  <hyperlinks>
    <hyperlink ref="A27" location="Kapitalmarkedsstatistik!A1" display="Tilbage til Udlånsvirksomhed" xr:uid="{00000000-0004-0000-0F00-000000000000}"/>
  </hyperlinks>
  <pageMargins left="0.74803149606299213" right="0.74803149606299213" top="0.98425196850393704" bottom="0.98425196850393704" header="0" footer="0"/>
  <pageSetup paperSize="9" scale="96"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Ark17">
    <pageSetUpPr fitToPage="1"/>
  </sheetPr>
  <dimension ref="A2:N28"/>
  <sheetViews>
    <sheetView workbookViewId="0">
      <pane xSplit="1" ySplit="4" topLeftCell="H5" activePane="bottomRight" state="frozen"/>
      <selection pane="topRight" activeCell="B1" sqref="B1"/>
      <selection pane="bottomLeft" activeCell="A5" sqref="A5"/>
      <selection pane="bottomRight" activeCell="M3" sqref="M3"/>
    </sheetView>
  </sheetViews>
  <sheetFormatPr defaultRowHeight="12.75" x14ac:dyDescent="0.2"/>
  <cols>
    <col min="1" max="1" width="123.7109375" bestFit="1" customWidth="1"/>
    <col min="8" max="9" width="10.28515625" bestFit="1" customWidth="1"/>
    <col min="10" max="10" width="9.28515625" bestFit="1" customWidth="1"/>
    <col min="11" max="11" width="9.28515625" style="248" bestFit="1" customWidth="1"/>
  </cols>
  <sheetData>
    <row r="2" spans="1:14" x14ac:dyDescent="0.2">
      <c r="A2" s="144" t="s">
        <v>211</v>
      </c>
      <c r="B2" s="138"/>
    </row>
    <row r="3" spans="1:14" x14ac:dyDescent="0.2">
      <c r="A3" s="146" t="s">
        <v>0</v>
      </c>
      <c r="B3" s="182">
        <v>2007</v>
      </c>
      <c r="C3" s="182">
        <v>2008</v>
      </c>
      <c r="D3" s="182">
        <v>2009</v>
      </c>
      <c r="E3" s="182">
        <v>2010</v>
      </c>
      <c r="F3" s="182">
        <v>2011</v>
      </c>
      <c r="G3" s="182">
        <v>2012</v>
      </c>
      <c r="H3" s="182">
        <v>2013</v>
      </c>
      <c r="I3" s="182">
        <v>2014</v>
      </c>
      <c r="J3" s="182">
        <v>2015</v>
      </c>
      <c r="K3" s="182">
        <v>2016</v>
      </c>
      <c r="L3" s="182">
        <v>2017</v>
      </c>
      <c r="M3" s="182">
        <v>2018</v>
      </c>
      <c r="N3" s="182">
        <v>2019</v>
      </c>
    </row>
    <row r="4" spans="1:14" x14ac:dyDescent="0.2">
      <c r="A4" s="147" t="s">
        <v>1</v>
      </c>
      <c r="B4" s="137">
        <v>13356.917136000002</v>
      </c>
      <c r="C4" s="137">
        <v>11180.960376999999</v>
      </c>
      <c r="D4" s="8">
        <v>11595.247261</v>
      </c>
      <c r="E4" s="8">
        <v>9970.3220619999993</v>
      </c>
      <c r="F4" s="8">
        <v>7644.5027490000002</v>
      </c>
      <c r="G4" s="8">
        <v>8604.9804629999999</v>
      </c>
      <c r="H4" s="8">
        <v>6498.7470210000001</v>
      </c>
      <c r="I4" s="231">
        <v>10201.482545000001</v>
      </c>
      <c r="J4" s="8">
        <v>13790.575939</v>
      </c>
      <c r="K4" s="8">
        <v>11030.890939999999</v>
      </c>
      <c r="L4" s="8">
        <v>9902.0467320000007</v>
      </c>
      <c r="M4" s="8">
        <v>4861.9923040000003</v>
      </c>
      <c r="N4" s="8">
        <v>4902.3663410000008</v>
      </c>
    </row>
    <row r="5" spans="1:14" x14ac:dyDescent="0.2">
      <c r="A5" s="145"/>
      <c r="B5" s="139"/>
      <c r="C5" s="139"/>
      <c r="D5" s="287"/>
      <c r="E5" s="69"/>
      <c r="F5" s="69"/>
      <c r="G5" s="69"/>
      <c r="H5" s="69"/>
      <c r="I5" s="69"/>
      <c r="J5" s="69"/>
      <c r="K5" s="69"/>
      <c r="L5" s="69"/>
      <c r="M5" s="69"/>
      <c r="N5" s="69"/>
    </row>
    <row r="6" spans="1:14" x14ac:dyDescent="0.2">
      <c r="A6" s="145" t="s">
        <v>2</v>
      </c>
      <c r="B6" s="139">
        <v>450.38563799999997</v>
      </c>
      <c r="C6" s="139">
        <v>272.36623099999997</v>
      </c>
      <c r="D6" s="48">
        <v>234.77438000000001</v>
      </c>
      <c r="E6" s="48">
        <v>485.34953300000001</v>
      </c>
      <c r="F6" s="48">
        <v>142.74472600000001</v>
      </c>
      <c r="G6" s="48">
        <v>229.78433799999999</v>
      </c>
      <c r="H6" s="48">
        <v>190.58509900000001</v>
      </c>
      <c r="I6" s="12">
        <v>230.10309699999999</v>
      </c>
      <c r="J6" s="48">
        <v>222.775642</v>
      </c>
      <c r="K6" s="48">
        <v>218.03735699999999</v>
      </c>
      <c r="L6" s="48">
        <v>210.70730200000003</v>
      </c>
      <c r="M6" s="48">
        <v>105.90703300000001</v>
      </c>
      <c r="N6" s="48">
        <v>121.13605099999999</v>
      </c>
    </row>
    <row r="7" spans="1:14" x14ac:dyDescent="0.2">
      <c r="A7" s="145" t="s">
        <v>3</v>
      </c>
      <c r="B7" s="139">
        <v>3.3870999999999998E-2</v>
      </c>
      <c r="C7" s="139">
        <v>0.68481099999999995</v>
      </c>
      <c r="D7" s="287">
        <v>0.23899500000000001</v>
      </c>
      <c r="E7" s="12">
        <v>0.159939</v>
      </c>
      <c r="F7" s="12">
        <v>0</v>
      </c>
      <c r="G7" s="12">
        <v>0.45379700000000001</v>
      </c>
      <c r="H7" s="498">
        <v>3.2202989999999998</v>
      </c>
      <c r="I7" s="12">
        <v>0</v>
      </c>
      <c r="J7" s="12">
        <v>0</v>
      </c>
      <c r="K7" s="12">
        <v>0</v>
      </c>
      <c r="L7" s="12">
        <v>0</v>
      </c>
      <c r="M7" s="12">
        <v>0</v>
      </c>
      <c r="N7" s="12">
        <v>2.208812</v>
      </c>
    </row>
    <row r="8" spans="1:14" x14ac:dyDescent="0.2">
      <c r="A8" s="145" t="s">
        <v>4</v>
      </c>
      <c r="B8" s="139">
        <v>0</v>
      </c>
      <c r="C8" s="139">
        <v>0</v>
      </c>
      <c r="D8" s="287">
        <v>0</v>
      </c>
      <c r="E8" s="12">
        <v>0</v>
      </c>
      <c r="F8" s="12">
        <v>0</v>
      </c>
      <c r="G8" s="12">
        <v>0</v>
      </c>
      <c r="H8" s="12">
        <v>0</v>
      </c>
      <c r="I8" s="12">
        <v>0</v>
      </c>
      <c r="J8" s="12">
        <v>0</v>
      </c>
      <c r="K8" s="12">
        <v>0</v>
      </c>
      <c r="L8" s="12">
        <v>0</v>
      </c>
      <c r="M8" s="12">
        <v>0</v>
      </c>
      <c r="N8" s="12">
        <v>0</v>
      </c>
    </row>
    <row r="9" spans="1:14" x14ac:dyDescent="0.2">
      <c r="A9" s="145" t="s">
        <v>5</v>
      </c>
      <c r="B9" s="139">
        <v>0</v>
      </c>
      <c r="C9" s="139">
        <v>0</v>
      </c>
      <c r="D9" s="287">
        <v>0</v>
      </c>
      <c r="E9" s="12">
        <v>0</v>
      </c>
      <c r="F9" s="12">
        <v>0</v>
      </c>
      <c r="G9" s="12">
        <v>0</v>
      </c>
      <c r="H9" s="12">
        <v>0</v>
      </c>
      <c r="I9" s="12">
        <v>0</v>
      </c>
      <c r="J9" s="12">
        <v>0</v>
      </c>
      <c r="K9" s="12">
        <v>0</v>
      </c>
      <c r="L9" s="12">
        <v>0</v>
      </c>
      <c r="M9" s="12">
        <v>0</v>
      </c>
      <c r="N9" s="12">
        <v>0</v>
      </c>
    </row>
    <row r="10" spans="1:14" x14ac:dyDescent="0.2">
      <c r="A10" s="145" t="s">
        <v>6</v>
      </c>
      <c r="B10" s="139">
        <v>190.89638600000001</v>
      </c>
      <c r="C10" s="139">
        <v>99.465873000000002</v>
      </c>
      <c r="D10" s="48">
        <v>98.130633000000003</v>
      </c>
      <c r="E10" s="48">
        <v>95.936290999999997</v>
      </c>
      <c r="F10" s="48">
        <v>27.760527</v>
      </c>
      <c r="G10" s="48">
        <v>126.202799</v>
      </c>
      <c r="H10" s="499">
        <v>37.291314</v>
      </c>
      <c r="I10" s="12">
        <v>98.819939000000005</v>
      </c>
      <c r="J10" s="506">
        <v>73.310702000000006</v>
      </c>
      <c r="K10" s="506">
        <v>50.549778000000003</v>
      </c>
      <c r="L10" s="506">
        <v>46.698596999999999</v>
      </c>
      <c r="M10" s="506">
        <v>19.319702999999997</v>
      </c>
      <c r="N10" s="506">
        <v>21.870726999999999</v>
      </c>
    </row>
    <row r="11" spans="1:14" x14ac:dyDescent="0.2">
      <c r="A11" s="145" t="s">
        <v>7</v>
      </c>
      <c r="B11" s="139">
        <v>259.45538099999999</v>
      </c>
      <c r="C11" s="139">
        <v>172.21554699999999</v>
      </c>
      <c r="D11" s="48">
        <v>136.404752</v>
      </c>
      <c r="E11" s="48">
        <v>389.25330300000002</v>
      </c>
      <c r="F11" s="48">
        <v>114.984199</v>
      </c>
      <c r="G11" s="48">
        <v>103.127742</v>
      </c>
      <c r="H11" s="500">
        <v>150.073486</v>
      </c>
      <c r="I11" s="12">
        <v>131.28315799999999</v>
      </c>
      <c r="J11" s="506">
        <v>149.46494000000001</v>
      </c>
      <c r="K11" s="506">
        <v>167.48757900000001</v>
      </c>
      <c r="L11" s="506">
        <v>164.00870500000002</v>
      </c>
      <c r="M11" s="506">
        <v>86.587330000000009</v>
      </c>
      <c r="N11" s="506">
        <v>97.056511999999998</v>
      </c>
    </row>
    <row r="12" spans="1:14" x14ac:dyDescent="0.2">
      <c r="A12" s="145" t="s">
        <v>8</v>
      </c>
      <c r="B12" s="139">
        <v>12906.531498000002</v>
      </c>
      <c r="C12" s="139">
        <v>10908.594145999999</v>
      </c>
      <c r="D12" s="48">
        <v>11360.472881</v>
      </c>
      <c r="E12" s="48">
        <v>9484.9725290000006</v>
      </c>
      <c r="F12" s="48">
        <v>7501.7580230000003</v>
      </c>
      <c r="G12" s="48">
        <v>8375.1961250000004</v>
      </c>
      <c r="H12" s="48">
        <v>6308.1619220000002</v>
      </c>
      <c r="I12" s="12">
        <v>9971.3794479999997</v>
      </c>
      <c r="J12" s="48">
        <v>13567.800297</v>
      </c>
      <c r="K12" s="48">
        <v>10812.853583</v>
      </c>
      <c r="L12" s="48">
        <v>9691.33943</v>
      </c>
      <c r="M12" s="48">
        <v>4756.0852709999999</v>
      </c>
      <c r="N12" s="48">
        <v>4781.2302900000004</v>
      </c>
    </row>
    <row r="13" spans="1:14" x14ac:dyDescent="0.2">
      <c r="A13" s="145" t="s">
        <v>9</v>
      </c>
      <c r="B13" s="139">
        <v>10852.775771000001</v>
      </c>
      <c r="C13" s="139">
        <v>9260.2706419999995</v>
      </c>
      <c r="D13" s="48">
        <v>9479.7336730000006</v>
      </c>
      <c r="E13" s="48">
        <v>7587.585779</v>
      </c>
      <c r="F13" s="48">
        <v>6013.1607059999997</v>
      </c>
      <c r="G13" s="48">
        <v>6799.3753230000002</v>
      </c>
      <c r="H13" s="501">
        <v>5017.6552149999998</v>
      </c>
      <c r="I13" s="12">
        <v>8090.4950550000003</v>
      </c>
      <c r="J13" s="506">
        <v>10924.772437</v>
      </c>
      <c r="K13" s="506">
        <v>8768.44571</v>
      </c>
      <c r="L13" s="506">
        <v>7934.6940720000002</v>
      </c>
      <c r="M13" s="506">
        <v>3904.2613059999999</v>
      </c>
      <c r="N13" s="506">
        <v>4036.2092069999999</v>
      </c>
    </row>
    <row r="14" spans="1:14" x14ac:dyDescent="0.2">
      <c r="A14" s="145" t="s">
        <v>10</v>
      </c>
      <c r="B14" s="139">
        <v>1601.4212540000001</v>
      </c>
      <c r="C14" s="139">
        <v>1267.93833</v>
      </c>
      <c r="D14" s="48">
        <v>1415.7125169999999</v>
      </c>
      <c r="E14" s="48">
        <v>1492.979321</v>
      </c>
      <c r="F14" s="48">
        <v>1172.4615879999999</v>
      </c>
      <c r="G14" s="48">
        <v>1221.6349580000001</v>
      </c>
      <c r="H14" s="502">
        <v>981.63011100000006</v>
      </c>
      <c r="I14" s="12">
        <v>1448.1903030000001</v>
      </c>
      <c r="J14" s="506">
        <v>1978.6314649999999</v>
      </c>
      <c r="K14" s="506">
        <v>1502.9635470000001</v>
      </c>
      <c r="L14" s="506">
        <v>1145.8220409999999</v>
      </c>
      <c r="M14" s="506">
        <v>543.93103000000008</v>
      </c>
      <c r="N14" s="506">
        <v>448.59753899999998</v>
      </c>
    </row>
    <row r="15" spans="1:14" x14ac:dyDescent="0.2">
      <c r="A15" s="145" t="s">
        <v>11</v>
      </c>
      <c r="B15" s="139">
        <v>452.334473</v>
      </c>
      <c r="C15" s="139">
        <v>380.38517400000001</v>
      </c>
      <c r="D15" s="48">
        <v>465.02669100000003</v>
      </c>
      <c r="E15" s="48">
        <v>404.40742899999998</v>
      </c>
      <c r="F15" s="48">
        <v>316.13572900000003</v>
      </c>
      <c r="G15" s="48">
        <v>354.18584399999997</v>
      </c>
      <c r="H15" s="503">
        <v>308.87659600000001</v>
      </c>
      <c r="I15" s="12">
        <v>432.69409000000002</v>
      </c>
      <c r="J15" s="506">
        <v>664.39639499999998</v>
      </c>
      <c r="K15" s="506">
        <v>541.44432600000005</v>
      </c>
      <c r="L15" s="506">
        <v>610.82331699999997</v>
      </c>
      <c r="M15" s="506">
        <v>307.89293500000002</v>
      </c>
      <c r="N15" s="506">
        <v>296.42354399999999</v>
      </c>
    </row>
    <row r="16" spans="1:14" x14ac:dyDescent="0.2">
      <c r="A16" s="148"/>
      <c r="B16" s="139"/>
      <c r="C16" s="139"/>
      <c r="D16" s="289"/>
      <c r="E16" s="11"/>
      <c r="F16" s="11"/>
      <c r="G16" s="11"/>
      <c r="H16" s="11"/>
      <c r="I16" s="11"/>
      <c r="J16" s="11"/>
      <c r="K16" s="11"/>
      <c r="L16" s="11"/>
      <c r="M16" s="11"/>
      <c r="N16" s="11"/>
    </row>
    <row r="17" spans="1:14" x14ac:dyDescent="0.2">
      <c r="A17" s="149" t="s">
        <v>12</v>
      </c>
      <c r="B17" s="137">
        <v>725.74793199999999</v>
      </c>
      <c r="C17" s="137">
        <v>701.62749599999995</v>
      </c>
      <c r="D17" s="231">
        <v>592.964428</v>
      </c>
      <c r="E17" s="231">
        <v>348.08014100000003</v>
      </c>
      <c r="F17" s="231">
        <v>492.46549399999998</v>
      </c>
      <c r="G17" s="231">
        <v>283.13138099999998</v>
      </c>
      <c r="H17" s="231">
        <v>374.48391000000004</v>
      </c>
      <c r="I17" s="231">
        <v>502.42170099999998</v>
      </c>
      <c r="J17" s="231">
        <v>819.87804600000004</v>
      </c>
      <c r="K17" s="231">
        <v>464.77958100000001</v>
      </c>
      <c r="L17" s="231">
        <v>682.16676599999994</v>
      </c>
      <c r="M17" s="231">
        <v>335.81673599999999</v>
      </c>
      <c r="N17" s="231">
        <v>287.17103099999997</v>
      </c>
    </row>
    <row r="18" spans="1:14" x14ac:dyDescent="0.2">
      <c r="A18" s="145"/>
      <c r="B18" s="139"/>
      <c r="C18" s="139"/>
      <c r="D18" s="287"/>
      <c r="E18" s="69"/>
      <c r="F18" s="69"/>
      <c r="G18" s="69"/>
      <c r="H18" s="69"/>
      <c r="I18" s="69"/>
      <c r="J18" s="69"/>
      <c r="K18" s="69"/>
      <c r="L18" s="69"/>
      <c r="M18" s="69"/>
      <c r="N18" s="69"/>
    </row>
    <row r="19" spans="1:14" ht="15" x14ac:dyDescent="0.25">
      <c r="A19" s="145" t="s">
        <v>13</v>
      </c>
      <c r="B19" s="139">
        <v>496.635606</v>
      </c>
      <c r="C19" s="139">
        <v>535.36074299999996</v>
      </c>
      <c r="D19" s="48">
        <v>439.90510899999998</v>
      </c>
      <c r="E19" s="48">
        <v>218.18363299999999</v>
      </c>
      <c r="F19" s="48">
        <v>208.60079500000001</v>
      </c>
      <c r="G19" s="48">
        <v>186.84401199999999</v>
      </c>
      <c r="H19" s="504">
        <v>280.20018700000003</v>
      </c>
      <c r="I19" s="635">
        <v>406.66957600000001</v>
      </c>
      <c r="J19" s="506">
        <v>695.52922799999999</v>
      </c>
      <c r="K19" s="506">
        <v>354.22700300000002</v>
      </c>
      <c r="L19" s="506">
        <v>409.43239499999999</v>
      </c>
      <c r="M19" s="506">
        <v>235.04918800000002</v>
      </c>
      <c r="N19" s="506">
        <v>218.423678</v>
      </c>
    </row>
    <row r="20" spans="1:14" ht="15" x14ac:dyDescent="0.25">
      <c r="A20" s="145" t="s">
        <v>14</v>
      </c>
      <c r="B20" s="139">
        <v>30.336030000000001</v>
      </c>
      <c r="C20" s="139">
        <v>20.475868999999999</v>
      </c>
      <c r="D20" s="48">
        <v>8.4009959999999992</v>
      </c>
      <c r="E20" s="48">
        <v>10.769581000000001</v>
      </c>
      <c r="F20" s="48">
        <v>8.6661529999999996</v>
      </c>
      <c r="G20" s="48">
        <v>17.001923999999999</v>
      </c>
      <c r="H20" s="505">
        <v>10.283723</v>
      </c>
      <c r="I20" s="636">
        <v>3.805955</v>
      </c>
      <c r="J20" s="506">
        <v>16.513006000000001</v>
      </c>
      <c r="K20" s="506">
        <v>5.1138060000000003</v>
      </c>
      <c r="L20" s="506">
        <v>31.375976000000001</v>
      </c>
      <c r="M20" s="506">
        <v>7.3232400000000002</v>
      </c>
      <c r="N20" s="506">
        <v>3.8687070000000001</v>
      </c>
    </row>
    <row r="21" spans="1:14" ht="15" x14ac:dyDescent="0.25">
      <c r="A21" s="145" t="s">
        <v>15</v>
      </c>
      <c r="B21" s="139">
        <v>198.776296</v>
      </c>
      <c r="C21" s="139">
        <v>145.79088400000001</v>
      </c>
      <c r="D21" s="48">
        <v>144.658323</v>
      </c>
      <c r="E21" s="48">
        <v>119.12692699999999</v>
      </c>
      <c r="F21" s="48">
        <v>275.19854600000002</v>
      </c>
      <c r="G21" s="48">
        <v>79.285444999999996</v>
      </c>
      <c r="H21" s="48">
        <v>84</v>
      </c>
      <c r="I21" s="637">
        <v>91.946169999999995</v>
      </c>
      <c r="J21" s="48">
        <v>107.835812</v>
      </c>
      <c r="K21" s="48">
        <v>105.438772</v>
      </c>
      <c r="L21" s="48">
        <v>241.358395</v>
      </c>
      <c r="M21" s="48">
        <v>93.444308000000007</v>
      </c>
      <c r="N21" s="48">
        <v>64.878646000000003</v>
      </c>
    </row>
    <row r="22" spans="1:14" x14ac:dyDescent="0.2">
      <c r="A22" s="148"/>
      <c r="B22" s="139"/>
      <c r="C22" s="139"/>
      <c r="D22" s="289"/>
      <c r="E22" s="11"/>
      <c r="F22" s="11"/>
      <c r="G22" s="11"/>
      <c r="H22" s="11"/>
      <c r="I22" s="11"/>
      <c r="J22" s="11"/>
      <c r="K22" s="11"/>
      <c r="L22" s="11"/>
      <c r="M22" s="11"/>
      <c r="N22" s="11"/>
    </row>
    <row r="23" spans="1:14" x14ac:dyDescent="0.2">
      <c r="A23" s="149" t="s">
        <v>16</v>
      </c>
      <c r="B23" s="137">
        <v>29.183361999999999</v>
      </c>
      <c r="C23" s="137">
        <v>88.76382199999999</v>
      </c>
      <c r="D23" s="231">
        <v>15.505253</v>
      </c>
      <c r="E23" s="231">
        <v>53.337615</v>
      </c>
      <c r="F23" s="231">
        <v>54.195340000000002</v>
      </c>
      <c r="G23" s="231">
        <v>21.648256</v>
      </c>
      <c r="H23" s="484">
        <v>11.465261999999999</v>
      </c>
      <c r="I23" s="231">
        <v>33.313743000000002</v>
      </c>
      <c r="J23" s="484">
        <v>67.567344000000006</v>
      </c>
      <c r="K23" s="484">
        <v>28.271287000000001</v>
      </c>
      <c r="L23" s="484">
        <v>61.024873999999997</v>
      </c>
      <c r="M23" s="484">
        <v>24.974142999999998</v>
      </c>
      <c r="N23" s="484">
        <v>22.697899</v>
      </c>
    </row>
    <row r="24" spans="1:14" ht="13.5" thickBot="1" x14ac:dyDescent="0.25">
      <c r="A24" s="150" t="s">
        <v>17</v>
      </c>
      <c r="B24" s="178">
        <v>14111.848430000002</v>
      </c>
      <c r="C24" s="178">
        <v>11971.351694999999</v>
      </c>
      <c r="D24" s="260">
        <v>12203.716941999999</v>
      </c>
      <c r="E24" s="260">
        <v>10371.739818</v>
      </c>
      <c r="F24" s="260">
        <v>8191.1635829999996</v>
      </c>
      <c r="G24" s="260">
        <v>8909.7600999999995</v>
      </c>
      <c r="H24" s="260">
        <v>6884.6961929999998</v>
      </c>
      <c r="I24" s="260">
        <v>10737.217989000001</v>
      </c>
      <c r="J24" s="260">
        <v>14678.021329000001</v>
      </c>
      <c r="K24" s="260">
        <v>11523.941808</v>
      </c>
      <c r="L24" s="260">
        <v>10645.238372</v>
      </c>
      <c r="M24" s="260">
        <v>5222.7831830000005</v>
      </c>
      <c r="N24" s="260">
        <v>5212.2352710000005</v>
      </c>
    </row>
    <row r="25" spans="1:14" x14ac:dyDescent="0.2">
      <c r="A25" s="151" t="s">
        <v>133</v>
      </c>
      <c r="B25" s="138"/>
      <c r="H25" s="10"/>
      <c r="I25" s="217"/>
      <c r="J25" s="40"/>
      <c r="K25" s="40"/>
    </row>
    <row r="26" spans="1:14" x14ac:dyDescent="0.2">
      <c r="A26" s="252" t="s">
        <v>195</v>
      </c>
      <c r="B26" s="9"/>
      <c r="H26" s="10"/>
      <c r="I26" s="217"/>
      <c r="J26" s="217"/>
      <c r="K26" s="217"/>
    </row>
    <row r="27" spans="1:14" x14ac:dyDescent="0.2">
      <c r="A27" s="19" t="s">
        <v>21</v>
      </c>
      <c r="I27" s="248"/>
      <c r="J27" s="9"/>
      <c r="K27" s="9"/>
    </row>
    <row r="28" spans="1:14" x14ac:dyDescent="0.2">
      <c r="A28" s="19"/>
      <c r="I28" s="248"/>
      <c r="J28" s="9"/>
      <c r="K28" s="9"/>
    </row>
  </sheetData>
  <hyperlinks>
    <hyperlink ref="A27" location="Kapitalmarkedsstatistik!A1" display="Tilbage til Udlånsvirksomhed" xr:uid="{00000000-0004-0000-1000-000000000000}"/>
  </hyperlinks>
  <pageMargins left="0.74803149606299213" right="0.74803149606299213" top="0.98425196850393704" bottom="0.98425196850393704" header="0" footer="0"/>
  <pageSetup paperSize="9" scale="94"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Ark18">
    <pageSetUpPr fitToPage="1"/>
  </sheetPr>
  <dimension ref="A2:O28"/>
  <sheetViews>
    <sheetView workbookViewId="0">
      <pane xSplit="1" ySplit="4" topLeftCell="H5" activePane="bottomRight" state="frozen"/>
      <selection pane="topRight" activeCell="B1" sqref="B1"/>
      <selection pane="bottomLeft" activeCell="A5" sqref="A5"/>
      <selection pane="bottomRight" activeCell="M3" sqref="M3"/>
    </sheetView>
  </sheetViews>
  <sheetFormatPr defaultRowHeight="12.75" x14ac:dyDescent="0.2"/>
  <cols>
    <col min="1" max="1" width="115" bestFit="1" customWidth="1"/>
    <col min="9" max="10" width="9.28515625" bestFit="1" customWidth="1"/>
    <col min="11" max="11" width="9.28515625" style="248" bestFit="1" customWidth="1"/>
  </cols>
  <sheetData>
    <row r="2" spans="1:15" x14ac:dyDescent="0.2">
      <c r="A2" s="152" t="s">
        <v>212</v>
      </c>
      <c r="B2" s="138"/>
    </row>
    <row r="3" spans="1:15" x14ac:dyDescent="0.2">
      <c r="A3" s="154" t="s">
        <v>0</v>
      </c>
      <c r="B3" s="182">
        <v>2007</v>
      </c>
      <c r="C3" s="182">
        <v>2008</v>
      </c>
      <c r="D3" s="182">
        <v>2009</v>
      </c>
      <c r="E3" s="182">
        <v>2010</v>
      </c>
      <c r="F3" s="182">
        <v>2011</v>
      </c>
      <c r="G3" s="182">
        <v>2012</v>
      </c>
      <c r="H3" s="182">
        <v>2013</v>
      </c>
      <c r="I3" s="182">
        <v>2014</v>
      </c>
      <c r="J3" s="182">
        <v>2015</v>
      </c>
      <c r="K3" s="182">
        <v>2016</v>
      </c>
      <c r="L3" s="182">
        <v>2017</v>
      </c>
      <c r="M3" s="182">
        <v>2018</v>
      </c>
      <c r="N3" s="182">
        <v>2019</v>
      </c>
    </row>
    <row r="4" spans="1:15" x14ac:dyDescent="0.2">
      <c r="A4" s="155" t="s">
        <v>1</v>
      </c>
      <c r="B4" s="137">
        <v>2411.3737199999996</v>
      </c>
      <c r="C4" s="137">
        <v>2300.3023280000002</v>
      </c>
      <c r="D4" s="8">
        <v>2512.60475</v>
      </c>
      <c r="E4" s="8">
        <v>3072.3775300000002</v>
      </c>
      <c r="F4" s="8">
        <v>2760.943229</v>
      </c>
      <c r="G4" s="8">
        <v>2976.4389099999999</v>
      </c>
      <c r="H4" s="8">
        <v>2704.6262609999999</v>
      </c>
      <c r="I4" s="8">
        <v>2585.7401519999999</v>
      </c>
      <c r="J4" s="8">
        <v>3197.5598789999999</v>
      </c>
      <c r="K4" s="8">
        <v>2449.7819880000002</v>
      </c>
      <c r="L4" s="8">
        <v>2474.7568669999996</v>
      </c>
      <c r="M4" s="8">
        <v>2525.0065059999997</v>
      </c>
      <c r="N4" s="8">
        <v>2285.7203140000001</v>
      </c>
    </row>
    <row r="5" spans="1:15" x14ac:dyDescent="0.2">
      <c r="A5" s="153"/>
      <c r="B5" s="139"/>
      <c r="C5" s="139"/>
      <c r="D5" s="287"/>
      <c r="E5" s="69"/>
      <c r="F5" s="69"/>
      <c r="G5" s="69"/>
      <c r="H5" s="69"/>
      <c r="I5" s="69"/>
      <c r="J5" s="69"/>
      <c r="K5" s="69"/>
      <c r="L5" s="69"/>
      <c r="M5" s="69"/>
      <c r="N5" s="69"/>
    </row>
    <row r="6" spans="1:15" x14ac:dyDescent="0.2">
      <c r="A6" s="153" t="s">
        <v>2</v>
      </c>
      <c r="B6" s="139">
        <v>71.260025999999996</v>
      </c>
      <c r="C6" s="139">
        <v>68.406717999999998</v>
      </c>
      <c r="D6" s="48">
        <v>78.295624000000004</v>
      </c>
      <c r="E6" s="48">
        <v>98.109762000000003</v>
      </c>
      <c r="F6" s="48">
        <v>84.524388999999999</v>
      </c>
      <c r="G6" s="48">
        <v>102.433368</v>
      </c>
      <c r="H6" s="48">
        <v>100.757575</v>
      </c>
      <c r="I6" s="48">
        <v>95.176861000000002</v>
      </c>
      <c r="J6" s="48">
        <v>899.06653800000004</v>
      </c>
      <c r="K6" s="48">
        <v>91</v>
      </c>
      <c r="L6" s="48">
        <v>92.328254000000001</v>
      </c>
      <c r="M6" s="48">
        <v>86.063764000000006</v>
      </c>
      <c r="N6" s="48">
        <v>75.664089000000004</v>
      </c>
    </row>
    <row r="7" spans="1:15" x14ac:dyDescent="0.2">
      <c r="A7" s="153" t="s">
        <v>3</v>
      </c>
      <c r="B7" s="139">
        <v>3.6772199999999997</v>
      </c>
      <c r="C7" s="139">
        <v>4.3473920000000001</v>
      </c>
      <c r="D7" s="48">
        <v>5.1899550000000003</v>
      </c>
      <c r="E7" s="48">
        <v>6.6079249999999998</v>
      </c>
      <c r="F7" s="48">
        <v>5.9209069999999997</v>
      </c>
      <c r="G7" s="48">
        <v>7.0281039999999999</v>
      </c>
      <c r="H7" s="48">
        <v>7.5545999999999998</v>
      </c>
      <c r="I7" s="48">
        <v>7.6426790000000002</v>
      </c>
      <c r="J7" s="48">
        <v>7.9430620000000003</v>
      </c>
      <c r="K7" s="48">
        <v>9.4566040000000005</v>
      </c>
      <c r="L7" s="48">
        <v>9.7535150000000002</v>
      </c>
      <c r="M7" s="48">
        <v>9.8789749999999987</v>
      </c>
      <c r="N7" s="48">
        <v>8.1790330000000004</v>
      </c>
    </row>
    <row r="8" spans="1:15" x14ac:dyDescent="0.2">
      <c r="A8" s="153" t="s">
        <v>4</v>
      </c>
      <c r="B8" s="139">
        <v>0</v>
      </c>
      <c r="C8" s="139">
        <v>0</v>
      </c>
      <c r="D8" s="287">
        <v>0</v>
      </c>
      <c r="E8" s="12">
        <v>0</v>
      </c>
      <c r="F8" s="227">
        <v>0</v>
      </c>
      <c r="G8" s="227">
        <v>0</v>
      </c>
      <c r="H8" s="227">
        <v>0</v>
      </c>
      <c r="I8" s="227">
        <v>0</v>
      </c>
      <c r="J8" s="227">
        <v>0</v>
      </c>
      <c r="K8" s="227">
        <v>0</v>
      </c>
      <c r="L8" s="227">
        <v>0</v>
      </c>
      <c r="M8" s="227">
        <v>0</v>
      </c>
      <c r="N8" s="227">
        <v>0</v>
      </c>
    </row>
    <row r="9" spans="1:15" x14ac:dyDescent="0.2">
      <c r="A9" s="153" t="s">
        <v>5</v>
      </c>
      <c r="B9" s="139">
        <v>8.6570999999999995E-2</v>
      </c>
      <c r="C9" s="139">
        <v>8.1019999999999995E-2</v>
      </c>
      <c r="D9" s="287">
        <v>0.106554</v>
      </c>
      <c r="E9" s="12">
        <v>0.14691100000000001</v>
      </c>
      <c r="F9" s="397">
        <v>0.14952599999999999</v>
      </c>
      <c r="G9" s="397">
        <v>0.16437599999999999</v>
      </c>
      <c r="H9" s="397">
        <v>0.17936099999999999</v>
      </c>
      <c r="I9" s="397">
        <v>0.17936099999999999</v>
      </c>
      <c r="J9" s="397">
        <v>0.18981600000000001</v>
      </c>
      <c r="K9" s="397">
        <v>0</v>
      </c>
      <c r="L9" s="397">
        <v>0.19819500000000001</v>
      </c>
      <c r="M9" s="397">
        <v>0.20089799999999999</v>
      </c>
      <c r="N9" s="397">
        <v>0.202436</v>
      </c>
    </row>
    <row r="10" spans="1:15" x14ac:dyDescent="0.2">
      <c r="A10" s="153" t="s">
        <v>6</v>
      </c>
      <c r="B10" s="139">
        <v>23.809339000000001</v>
      </c>
      <c r="C10" s="139">
        <v>21.026332999999997</v>
      </c>
      <c r="D10" s="48">
        <v>23.181619000000001</v>
      </c>
      <c r="E10" s="48">
        <v>28.303263999999999</v>
      </c>
      <c r="F10" s="48">
        <v>24.381937000000001</v>
      </c>
      <c r="G10" s="48">
        <v>28.561582999999999</v>
      </c>
      <c r="H10" s="48">
        <v>28.948345</v>
      </c>
      <c r="I10" s="48">
        <v>28.251332000000001</v>
      </c>
      <c r="J10" s="48">
        <v>713.29239500000006</v>
      </c>
      <c r="K10" s="48">
        <v>26.668907000000001</v>
      </c>
      <c r="L10" s="48">
        <v>27.220352999999996</v>
      </c>
      <c r="M10" s="48">
        <v>23.777835</v>
      </c>
      <c r="N10" s="48">
        <v>22.034784999999999</v>
      </c>
    </row>
    <row r="11" spans="1:15" x14ac:dyDescent="0.2">
      <c r="A11" s="153" t="s">
        <v>7</v>
      </c>
      <c r="B11" s="139">
        <v>43.686895999999997</v>
      </c>
      <c r="C11" s="139">
        <v>42.951973000000002</v>
      </c>
      <c r="D11" s="48">
        <v>49.817495999999998</v>
      </c>
      <c r="E11" s="48">
        <v>63.051662</v>
      </c>
      <c r="F11" s="48">
        <v>54.072018999999997</v>
      </c>
      <c r="G11" s="48">
        <v>66.679304999999999</v>
      </c>
      <c r="H11" s="48">
        <v>64.075269000000006</v>
      </c>
      <c r="I11" s="48">
        <v>59.101495</v>
      </c>
      <c r="J11" s="48">
        <v>177.641265</v>
      </c>
      <c r="K11" s="48">
        <v>54.873216999999997</v>
      </c>
      <c r="L11" s="48">
        <v>55.156191000000007</v>
      </c>
      <c r="M11" s="48">
        <v>52.206056000000004</v>
      </c>
      <c r="N11" s="48">
        <v>45.247835000000002</v>
      </c>
      <c r="O11" s="10"/>
    </row>
    <row r="12" spans="1:15" x14ac:dyDescent="0.2">
      <c r="A12" s="153" t="s">
        <v>8</v>
      </c>
      <c r="B12" s="139">
        <v>2340.1136939999997</v>
      </c>
      <c r="C12" s="139">
        <v>2231.89561</v>
      </c>
      <c r="D12" s="48">
        <v>2434.3091260000001</v>
      </c>
      <c r="E12" s="48">
        <v>2974.2677680000002</v>
      </c>
      <c r="F12" s="48">
        <v>2676.4188399999998</v>
      </c>
      <c r="G12" s="48">
        <v>2874.0055419999999</v>
      </c>
      <c r="H12" s="48">
        <v>2603.8686859999998</v>
      </c>
      <c r="I12" s="48">
        <v>2490.5632909999999</v>
      </c>
      <c r="J12" s="48">
        <v>2298.4933409999999</v>
      </c>
      <c r="K12" s="48">
        <v>2358.5885210000001</v>
      </c>
      <c r="L12" s="48">
        <v>2382.4286129999996</v>
      </c>
      <c r="M12" s="48">
        <v>2438.9427419999997</v>
      </c>
      <c r="N12" s="48">
        <v>2210.0562250000003</v>
      </c>
      <c r="O12" s="10"/>
    </row>
    <row r="13" spans="1:15" x14ac:dyDescent="0.2">
      <c r="A13" s="153" t="s">
        <v>9</v>
      </c>
      <c r="B13" s="139">
        <v>2085.7456499999998</v>
      </c>
      <c r="C13" s="139">
        <v>1991.7903220000001</v>
      </c>
      <c r="D13" s="48">
        <v>2148.2932040000001</v>
      </c>
      <c r="E13" s="48">
        <v>2601.217502</v>
      </c>
      <c r="F13" s="48">
        <v>2341.851549</v>
      </c>
      <c r="G13" s="48">
        <v>2565.461174</v>
      </c>
      <c r="H13" s="48">
        <v>2340.2293439999999</v>
      </c>
      <c r="I13" s="48">
        <v>2240.3798040000001</v>
      </c>
      <c r="J13" s="48">
        <v>2052.7919189999998</v>
      </c>
      <c r="K13" s="48">
        <v>2088.0417229999998</v>
      </c>
      <c r="L13" s="48">
        <v>2102.8688819999998</v>
      </c>
      <c r="M13" s="48">
        <v>2166.0923659999999</v>
      </c>
      <c r="N13" s="48">
        <v>1964.7143249999999</v>
      </c>
      <c r="O13" s="10"/>
    </row>
    <row r="14" spans="1:15" x14ac:dyDescent="0.2">
      <c r="A14" s="153" t="s">
        <v>10</v>
      </c>
      <c r="B14" s="139">
        <v>166.75419099999999</v>
      </c>
      <c r="C14" s="139">
        <v>153.36637300000001</v>
      </c>
      <c r="D14" s="48">
        <v>165.73727400000001</v>
      </c>
      <c r="E14" s="48">
        <v>258.85470099999998</v>
      </c>
      <c r="F14" s="48">
        <v>231.99448000000001</v>
      </c>
      <c r="G14" s="48">
        <v>197.08544000000001</v>
      </c>
      <c r="H14" s="48">
        <v>158.96227300000001</v>
      </c>
      <c r="I14" s="48">
        <v>148.42928499999999</v>
      </c>
      <c r="J14" s="48">
        <v>139.16283100000001</v>
      </c>
      <c r="K14" s="48">
        <v>146.66995199999999</v>
      </c>
      <c r="L14" s="48">
        <v>145.91528300000002</v>
      </c>
      <c r="M14" s="48">
        <v>137.30554999999998</v>
      </c>
      <c r="N14" s="48">
        <v>123.67488299999999</v>
      </c>
      <c r="O14" s="10"/>
    </row>
    <row r="15" spans="1:15" x14ac:dyDescent="0.2">
      <c r="A15" s="153" t="s">
        <v>11</v>
      </c>
      <c r="B15" s="139">
        <v>87.613853000000006</v>
      </c>
      <c r="C15" s="139">
        <v>86.738915000000006</v>
      </c>
      <c r="D15" s="48">
        <v>120.278648</v>
      </c>
      <c r="E15" s="48">
        <v>114.195565</v>
      </c>
      <c r="F15" s="48">
        <v>102.572811</v>
      </c>
      <c r="G15" s="48">
        <v>111.458928</v>
      </c>
      <c r="H15" s="48">
        <v>104.677069</v>
      </c>
      <c r="I15" s="48">
        <v>101.75420200000001</v>
      </c>
      <c r="J15" s="48">
        <v>106.538591</v>
      </c>
      <c r="K15" s="48">
        <v>123.876846</v>
      </c>
      <c r="L15" s="48">
        <v>133.64444800000001</v>
      </c>
      <c r="M15" s="48">
        <v>135.544826</v>
      </c>
      <c r="N15" s="48">
        <v>121.667017</v>
      </c>
      <c r="O15" s="10"/>
    </row>
    <row r="16" spans="1:15" x14ac:dyDescent="0.2">
      <c r="A16" s="156"/>
      <c r="B16" s="139"/>
      <c r="C16" s="139"/>
      <c r="D16" s="289"/>
      <c r="E16" s="11"/>
      <c r="F16" s="11"/>
      <c r="G16" s="11"/>
      <c r="H16" s="11"/>
      <c r="I16" s="11"/>
      <c r="J16" s="11"/>
      <c r="K16" s="11"/>
      <c r="L16" s="11"/>
      <c r="M16" s="11"/>
      <c r="N16" s="11"/>
      <c r="O16" s="10"/>
    </row>
    <row r="17" spans="1:15" x14ac:dyDescent="0.2">
      <c r="A17" s="157" t="s">
        <v>12</v>
      </c>
      <c r="B17" s="137">
        <v>234.84093799999999</v>
      </c>
      <c r="C17" s="137">
        <v>221.02839</v>
      </c>
      <c r="D17" s="231">
        <v>245.283658</v>
      </c>
      <c r="E17" s="231">
        <v>300.55221299999999</v>
      </c>
      <c r="F17" s="231">
        <v>248.34730400000001</v>
      </c>
      <c r="G17" s="231">
        <v>293.82437099999999</v>
      </c>
      <c r="H17" s="231">
        <v>368.680003</v>
      </c>
      <c r="I17" s="231">
        <v>330.72426000000002</v>
      </c>
      <c r="J17" s="231">
        <v>363.13318400000003</v>
      </c>
      <c r="K17" s="231">
        <v>320.04731299999997</v>
      </c>
      <c r="L17" s="231">
        <v>309.66836499999999</v>
      </c>
      <c r="M17" s="231">
        <v>297.82487000000003</v>
      </c>
      <c r="N17" s="231">
        <v>270.03805</v>
      </c>
      <c r="O17" s="10"/>
    </row>
    <row r="18" spans="1:15" x14ac:dyDescent="0.2">
      <c r="A18" s="153"/>
      <c r="B18" s="139"/>
      <c r="C18" s="139"/>
      <c r="D18" s="287"/>
      <c r="E18" s="69"/>
      <c r="F18" s="69"/>
      <c r="G18" s="69"/>
      <c r="H18" s="69"/>
      <c r="I18" s="69"/>
      <c r="J18" s="69"/>
      <c r="K18" s="69"/>
      <c r="L18" s="69"/>
      <c r="M18" s="69"/>
      <c r="N18" s="69"/>
      <c r="O18" s="10"/>
    </row>
    <row r="19" spans="1:15" x14ac:dyDescent="0.2">
      <c r="A19" s="153" t="s">
        <v>13</v>
      </c>
      <c r="B19" s="139">
        <v>121.409972</v>
      </c>
      <c r="C19" s="139">
        <v>107.882819</v>
      </c>
      <c r="D19" s="48">
        <v>120.26891999999999</v>
      </c>
      <c r="E19" s="48">
        <v>150.69071400000001</v>
      </c>
      <c r="F19" s="48">
        <v>124.61471299999999</v>
      </c>
      <c r="G19" s="48">
        <v>147.08739700000001</v>
      </c>
      <c r="H19" s="48">
        <v>228.378873</v>
      </c>
      <c r="I19" s="48">
        <v>219.93372299999999</v>
      </c>
      <c r="J19" s="48">
        <v>219.987098</v>
      </c>
      <c r="K19" s="48">
        <v>214.12276399999999</v>
      </c>
      <c r="L19" s="48">
        <v>211.14128199999999</v>
      </c>
      <c r="M19" s="48">
        <v>203.046784</v>
      </c>
      <c r="N19" s="48">
        <v>188.24672000000001</v>
      </c>
      <c r="O19" s="10"/>
    </row>
    <row r="20" spans="1:15" x14ac:dyDescent="0.2">
      <c r="A20" s="153" t="s">
        <v>14</v>
      </c>
      <c r="B20" s="139">
        <v>17.807195</v>
      </c>
      <c r="C20" s="139">
        <v>17.591705999999999</v>
      </c>
      <c r="D20" s="48">
        <v>19.290140999999998</v>
      </c>
      <c r="E20" s="48">
        <v>22.650784000000002</v>
      </c>
      <c r="F20" s="48">
        <v>17.997610000000002</v>
      </c>
      <c r="G20" s="48">
        <v>22.828303999999999</v>
      </c>
      <c r="H20" s="48">
        <v>22.240528000000001</v>
      </c>
      <c r="I20" s="48">
        <v>20.356604999999998</v>
      </c>
      <c r="J20" s="48">
        <v>19.955479</v>
      </c>
      <c r="K20" s="48">
        <v>18.760867000000001</v>
      </c>
      <c r="L20" s="48">
        <v>11.610413000000001</v>
      </c>
      <c r="M20" s="48">
        <v>9.7813970000000001</v>
      </c>
      <c r="N20" s="48">
        <v>8.7243259999999996</v>
      </c>
      <c r="O20" s="10"/>
    </row>
    <row r="21" spans="1:15" x14ac:dyDescent="0.2">
      <c r="A21" s="153" t="s">
        <v>15</v>
      </c>
      <c r="B21" s="139">
        <v>95.623770999999991</v>
      </c>
      <c r="C21" s="139">
        <v>95.553865000000002</v>
      </c>
      <c r="D21" s="48">
        <v>105.724597</v>
      </c>
      <c r="E21" s="48">
        <v>127.21071499999999</v>
      </c>
      <c r="F21" s="48">
        <v>105.734981</v>
      </c>
      <c r="G21" s="48">
        <v>123.90867</v>
      </c>
      <c r="H21" s="48">
        <v>118.060602</v>
      </c>
      <c r="I21" s="48">
        <v>90.433931999999999</v>
      </c>
      <c r="J21" s="48">
        <v>123.190607</v>
      </c>
      <c r="K21" s="48">
        <v>87.163681999999994</v>
      </c>
      <c r="L21" s="48">
        <v>86.916669999999996</v>
      </c>
      <c r="M21" s="48">
        <v>84.996689000000003</v>
      </c>
      <c r="N21" s="48">
        <v>73.067003999999997</v>
      </c>
      <c r="O21" s="10"/>
    </row>
    <row r="22" spans="1:15" x14ac:dyDescent="0.2">
      <c r="A22" s="156"/>
      <c r="B22" s="139"/>
      <c r="C22" s="139"/>
      <c r="D22" s="289"/>
      <c r="E22" s="11"/>
      <c r="F22" s="11"/>
      <c r="G22" s="11"/>
      <c r="H22" s="11"/>
      <c r="I22" s="11"/>
      <c r="J22" s="11"/>
      <c r="K22" s="11"/>
      <c r="L22" s="11"/>
      <c r="M22" s="11"/>
      <c r="N22" s="11"/>
      <c r="O22" s="10"/>
    </row>
    <row r="23" spans="1:15" x14ac:dyDescent="0.2">
      <c r="A23" s="157" t="s">
        <v>16</v>
      </c>
      <c r="B23" s="137">
        <v>32.586240000000004</v>
      </c>
      <c r="C23" s="137">
        <v>34.196072999999998</v>
      </c>
      <c r="D23" s="231">
        <v>43.218919</v>
      </c>
      <c r="E23" s="231">
        <v>52.410705</v>
      </c>
      <c r="F23" s="231">
        <v>44.038713999999999</v>
      </c>
      <c r="G23" s="231">
        <v>54.579971</v>
      </c>
      <c r="H23" s="231">
        <v>55.250956000000002</v>
      </c>
      <c r="I23" s="231">
        <v>62.953181000000001</v>
      </c>
      <c r="J23" s="231">
        <v>48.508668999999998</v>
      </c>
      <c r="K23" s="231">
        <v>44.506295999999999</v>
      </c>
      <c r="L23" s="708">
        <v>42.888634000000003</v>
      </c>
      <c r="M23" s="708">
        <v>37.322273000000003</v>
      </c>
      <c r="N23" s="708">
        <v>34.415917</v>
      </c>
      <c r="O23" s="10"/>
    </row>
    <row r="24" spans="1:15" ht="13.5" thickBot="1" x14ac:dyDescent="0.25">
      <c r="A24" s="158" t="s">
        <v>17</v>
      </c>
      <c r="B24" s="178">
        <v>2678.8008979999995</v>
      </c>
      <c r="C24" s="178">
        <v>2555.5267910000002</v>
      </c>
      <c r="D24" s="260">
        <v>2801.1073270000002</v>
      </c>
      <c r="E24" s="260">
        <v>3425.3404479999999</v>
      </c>
      <c r="F24" s="260">
        <v>3053.3292470000001</v>
      </c>
      <c r="G24" s="260">
        <v>3324.8432520000001</v>
      </c>
      <c r="H24" s="260">
        <v>3128.5572199999997</v>
      </c>
      <c r="I24" s="260">
        <v>2979.4175929999997</v>
      </c>
      <c r="J24" s="260">
        <v>3609.2017319999995</v>
      </c>
      <c r="K24" s="260">
        <v>2814.3355969999998</v>
      </c>
      <c r="L24" s="260">
        <v>2827.3138659999995</v>
      </c>
      <c r="M24" s="260">
        <v>2860.1536489999999</v>
      </c>
      <c r="N24" s="260">
        <v>2590.1742810000001</v>
      </c>
      <c r="O24" s="10"/>
    </row>
    <row r="25" spans="1:15" x14ac:dyDescent="0.2">
      <c r="A25" s="159" t="s">
        <v>133</v>
      </c>
      <c r="B25" s="138"/>
      <c r="I25" s="248"/>
      <c r="J25" s="9"/>
      <c r="K25" s="9"/>
      <c r="M25" s="10"/>
      <c r="N25" s="10"/>
      <c r="O25" s="10"/>
    </row>
    <row r="26" spans="1:15" x14ac:dyDescent="0.2">
      <c r="A26" s="252" t="s">
        <v>195</v>
      </c>
      <c r="B26" s="153"/>
      <c r="I26" s="248"/>
      <c r="J26" s="248"/>
    </row>
    <row r="27" spans="1:15" x14ac:dyDescent="0.2">
      <c r="A27" s="19" t="s">
        <v>21</v>
      </c>
      <c r="B27" s="153"/>
      <c r="I27" s="248"/>
      <c r="J27" s="9"/>
      <c r="K27" s="9"/>
    </row>
    <row r="28" spans="1:15" x14ac:dyDescent="0.2">
      <c r="A28" s="19"/>
      <c r="B28" s="153"/>
      <c r="I28" s="248"/>
      <c r="J28" s="9"/>
      <c r="K28" s="9"/>
    </row>
  </sheetData>
  <hyperlinks>
    <hyperlink ref="A27" location="Kapitalmarkedsstatistik!A1" display="Tilbage til Udlånsvirksomhed" xr:uid="{00000000-0004-0000-1100-000000000000}"/>
  </hyperlinks>
  <pageMargins left="0.74803149606299213" right="0.74803149606299213" top="0.98425196850393704" bottom="0.98425196850393704" header="0" footer="0"/>
  <pageSetup paperSize="9" scale="96" orientation="landscape"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Ark19">
    <pageSetUpPr fitToPage="1"/>
  </sheetPr>
  <dimension ref="A2:N28"/>
  <sheetViews>
    <sheetView workbookViewId="0">
      <pane xSplit="1" ySplit="4" topLeftCell="H5" activePane="bottomRight" state="frozen"/>
      <selection pane="topRight" activeCell="B1" sqref="B1"/>
      <selection pane="bottomLeft" activeCell="A5" sqref="A5"/>
      <selection pane="bottomRight" activeCell="M3" sqref="M3"/>
    </sheetView>
  </sheetViews>
  <sheetFormatPr defaultRowHeight="12.75" x14ac:dyDescent="0.2"/>
  <cols>
    <col min="1" max="1" width="110.140625" bestFit="1" customWidth="1"/>
  </cols>
  <sheetData>
    <row r="2" spans="1:14" x14ac:dyDescent="0.2">
      <c r="A2" s="160" t="s">
        <v>213</v>
      </c>
      <c r="B2" s="165"/>
      <c r="L2" s="248"/>
    </row>
    <row r="3" spans="1:14" x14ac:dyDescent="0.2">
      <c r="A3" s="162" t="s">
        <v>0</v>
      </c>
      <c r="B3" s="183">
        <v>2007</v>
      </c>
      <c r="C3" s="183">
        <v>2008</v>
      </c>
      <c r="D3" s="183">
        <v>2009</v>
      </c>
      <c r="E3" s="183">
        <v>2010</v>
      </c>
      <c r="F3" s="183">
        <v>2011</v>
      </c>
      <c r="G3" s="183">
        <v>2012</v>
      </c>
      <c r="H3" s="183">
        <v>2013</v>
      </c>
      <c r="I3" s="183">
        <v>2014</v>
      </c>
      <c r="J3" s="183">
        <v>2015</v>
      </c>
      <c r="K3" s="664">
        <v>2016</v>
      </c>
      <c r="L3" s="664">
        <v>2017</v>
      </c>
      <c r="M3" s="664">
        <v>2018</v>
      </c>
      <c r="N3" s="664">
        <v>2019</v>
      </c>
    </row>
    <row r="4" spans="1:14" x14ac:dyDescent="0.2">
      <c r="A4" s="163" t="s">
        <v>1</v>
      </c>
      <c r="B4" s="164">
        <v>28096.568154000001</v>
      </c>
      <c r="C4" s="164">
        <v>1198.7627510000016</v>
      </c>
      <c r="D4" s="164">
        <v>-38773.193677999996</v>
      </c>
      <c r="E4" s="164">
        <v>-6747.8304139999982</v>
      </c>
      <c r="F4" s="164">
        <v>-3840.9793029999987</v>
      </c>
      <c r="G4" s="164">
        <v>-23119.294409000002</v>
      </c>
      <c r="H4" s="164">
        <v>-10993.454196999999</v>
      </c>
      <c r="I4" s="164">
        <v>-19643.345565</v>
      </c>
      <c r="J4" s="164">
        <v>-29094.056431999998</v>
      </c>
      <c r="K4" s="665">
        <f>K6+K12</f>
        <v>-21819.406447000005</v>
      </c>
      <c r="L4" s="665">
        <v>-21703.638800000004</v>
      </c>
      <c r="M4" s="665">
        <v>-9307.9444829999993</v>
      </c>
      <c r="N4" s="665">
        <v>-8628.192137</v>
      </c>
    </row>
    <row r="5" spans="1:14" x14ac:dyDescent="0.2">
      <c r="A5" s="161"/>
      <c r="B5" s="127"/>
      <c r="C5" s="127"/>
      <c r="D5" s="290"/>
      <c r="E5" s="290"/>
      <c r="F5" s="290"/>
      <c r="G5" s="290"/>
      <c r="H5" s="290"/>
      <c r="I5" s="290"/>
      <c r="J5" s="290"/>
      <c r="K5" s="666"/>
      <c r="L5" s="666"/>
      <c r="M5" s="666"/>
      <c r="N5" s="666"/>
    </row>
    <row r="6" spans="1:14" x14ac:dyDescent="0.2">
      <c r="A6" s="161" t="s">
        <v>2</v>
      </c>
      <c r="B6" s="127">
        <v>-54.05301600000012</v>
      </c>
      <c r="C6" s="127">
        <v>-687.29898100000003</v>
      </c>
      <c r="D6" s="290">
        <v>-931.36821099999986</v>
      </c>
      <c r="E6" s="290">
        <v>-1271.735527</v>
      </c>
      <c r="F6" s="290">
        <v>-361.37800600000003</v>
      </c>
      <c r="G6" s="290">
        <v>-614.43200200000001</v>
      </c>
      <c r="H6" s="290">
        <v>-710.93252799999993</v>
      </c>
      <c r="I6" s="290">
        <v>-765.51063099999999</v>
      </c>
      <c r="J6" s="290">
        <v>-1702.7277170000002</v>
      </c>
      <c r="K6" s="710">
        <f>SUM(K7:K11)</f>
        <v>-625.328259</v>
      </c>
      <c r="L6" s="666">
        <v>-582.35757000000001</v>
      </c>
      <c r="M6" s="666">
        <v>-290.038611</v>
      </c>
      <c r="N6" s="666">
        <v>-318.90879899999999</v>
      </c>
    </row>
    <row r="7" spans="1:14" x14ac:dyDescent="0.2">
      <c r="A7" s="161" t="s">
        <v>3</v>
      </c>
      <c r="B7" s="127">
        <v>58.737773999999995</v>
      </c>
      <c r="C7" s="127">
        <v>-4.1380569999999999</v>
      </c>
      <c r="D7" s="290">
        <v>-16.335567999999999</v>
      </c>
      <c r="E7" s="290">
        <v>-12.793167</v>
      </c>
      <c r="F7" s="290">
        <v>-5.9209069999999997</v>
      </c>
      <c r="G7" s="290">
        <v>-16.449332999999999</v>
      </c>
      <c r="H7" s="290">
        <v>-22.538899000000001</v>
      </c>
      <c r="I7" s="290">
        <v>-7.6426790000000002</v>
      </c>
      <c r="J7" s="290">
        <v>-8.8940420000000007</v>
      </c>
      <c r="K7" s="666">
        <v>-15.281333</v>
      </c>
      <c r="L7" s="666">
        <v>-10.557238</v>
      </c>
      <c r="M7" s="666">
        <v>-46.695411999999997</v>
      </c>
      <c r="N7" s="666">
        <v>-15.988287</v>
      </c>
    </row>
    <row r="8" spans="1:14" x14ac:dyDescent="0.2">
      <c r="A8" s="161" t="s">
        <v>4</v>
      </c>
      <c r="B8" s="127">
        <v>0</v>
      </c>
      <c r="C8" s="127">
        <v>0</v>
      </c>
      <c r="D8" s="290">
        <v>0</v>
      </c>
      <c r="E8" s="290">
        <v>0</v>
      </c>
      <c r="F8" s="290">
        <v>0</v>
      </c>
      <c r="G8" s="290">
        <v>0</v>
      </c>
      <c r="H8" s="290">
        <v>0</v>
      </c>
      <c r="I8" s="290">
        <v>-3</v>
      </c>
      <c r="J8" s="290">
        <v>0</v>
      </c>
      <c r="K8" s="666">
        <v>0</v>
      </c>
      <c r="L8" s="666">
        <v>0</v>
      </c>
      <c r="M8" s="666">
        <v>0</v>
      </c>
      <c r="N8" s="666">
        <v>0</v>
      </c>
    </row>
    <row r="9" spans="1:14" x14ac:dyDescent="0.2">
      <c r="A9" s="161" t="s">
        <v>5</v>
      </c>
      <c r="B9" s="127">
        <v>-8.6570999999999995E-2</v>
      </c>
      <c r="C9" s="127">
        <v>-8.1019999999999995E-2</v>
      </c>
      <c r="D9" s="290">
        <v>-0.106554</v>
      </c>
      <c r="E9" s="290">
        <v>-0.14691100000000001</v>
      </c>
      <c r="F9" s="290">
        <v>-0.14952599999999999</v>
      </c>
      <c r="G9" s="290">
        <v>-0.16437599999999999</v>
      </c>
      <c r="H9" s="290">
        <v>-0.17936099999999999</v>
      </c>
      <c r="I9" s="290">
        <v>-0.17936099999999999</v>
      </c>
      <c r="J9" s="290">
        <v>-0.18981600000000001</v>
      </c>
      <c r="K9" s="666">
        <v>0</v>
      </c>
      <c r="L9" s="666">
        <v>-0.19819500000000001</v>
      </c>
      <c r="M9" s="666">
        <v>-0.20089799999999999</v>
      </c>
      <c r="N9" s="666">
        <v>-0.202436</v>
      </c>
    </row>
    <row r="10" spans="1:14" x14ac:dyDescent="0.2">
      <c r="A10" s="161" t="s">
        <v>6</v>
      </c>
      <c r="B10" s="127">
        <v>-127.90647300000003</v>
      </c>
      <c r="C10" s="127">
        <v>-384.97342800000001</v>
      </c>
      <c r="D10" s="290">
        <v>-364.50338399999998</v>
      </c>
      <c r="E10" s="290">
        <v>-327.64560299999999</v>
      </c>
      <c r="F10" s="290">
        <v>-130.70962399999999</v>
      </c>
      <c r="G10" s="290">
        <v>-265.45774</v>
      </c>
      <c r="H10" s="290">
        <v>-199.47164000000001</v>
      </c>
      <c r="I10" s="290">
        <v>-423.40969200000001</v>
      </c>
      <c r="J10" s="290">
        <v>-1145.3967299999999</v>
      </c>
      <c r="K10" s="666">
        <v>-206.00989300000001</v>
      </c>
      <c r="L10" s="666">
        <v>-197.03754299999997</v>
      </c>
      <c r="M10" s="666">
        <v>-73.950412</v>
      </c>
      <c r="N10" s="666">
        <v>-115.054355</v>
      </c>
    </row>
    <row r="11" spans="1:14" x14ac:dyDescent="0.2">
      <c r="A11" s="161" t="s">
        <v>7</v>
      </c>
      <c r="B11" s="127">
        <v>15.202253999999918</v>
      </c>
      <c r="C11" s="127">
        <v>-298.10647599999999</v>
      </c>
      <c r="D11" s="290">
        <v>-550.42270500000006</v>
      </c>
      <c r="E11" s="290">
        <v>-931.14984599999991</v>
      </c>
      <c r="F11" s="290">
        <v>-224.59794900000003</v>
      </c>
      <c r="G11" s="290">
        <v>-332.36055299999998</v>
      </c>
      <c r="H11" s="290">
        <v>-488.74262799999997</v>
      </c>
      <c r="I11" s="290">
        <v>-331.07512699999995</v>
      </c>
      <c r="J11" s="290">
        <v>-548.24712900000009</v>
      </c>
      <c r="K11" s="666">
        <v>-404.03703300000001</v>
      </c>
      <c r="L11" s="666">
        <v>-374.56459400000006</v>
      </c>
      <c r="M11" s="666">
        <v>-169.191889</v>
      </c>
      <c r="N11" s="666">
        <v>-187.66372100000001</v>
      </c>
    </row>
    <row r="12" spans="1:14" x14ac:dyDescent="0.2">
      <c r="A12" s="161" t="s">
        <v>8</v>
      </c>
      <c r="B12" s="127">
        <v>28150.621170000002</v>
      </c>
      <c r="C12" s="127">
        <v>1886.0617320000015</v>
      </c>
      <c r="D12" s="290">
        <v>-37841.825467000002</v>
      </c>
      <c r="E12" s="290">
        <v>-5476.0948869999993</v>
      </c>
      <c r="F12" s="290">
        <v>-3479.6012970000006</v>
      </c>
      <c r="G12" s="290">
        <v>-22504.862407000001</v>
      </c>
      <c r="H12" s="290">
        <v>-10282.521669</v>
      </c>
      <c r="I12" s="290">
        <v>-18877.834933999999</v>
      </c>
      <c r="J12" s="290">
        <v>-27391.328715000003</v>
      </c>
      <c r="K12" s="666">
        <v>-21194.078188000003</v>
      </c>
      <c r="L12" s="666">
        <v>-21121.281230000004</v>
      </c>
      <c r="M12" s="666">
        <v>-9017.9058719999994</v>
      </c>
      <c r="N12" s="666">
        <v>-8309.2833380000011</v>
      </c>
    </row>
    <row r="13" spans="1:14" x14ac:dyDescent="0.2">
      <c r="A13" s="161" t="s">
        <v>9</v>
      </c>
      <c r="B13" s="127">
        <v>24182.040892000001</v>
      </c>
      <c r="C13" s="127">
        <v>402.45356300000162</v>
      </c>
      <c r="D13" s="290">
        <v>-32742.557800000002</v>
      </c>
      <c r="E13" s="290">
        <v>-4308.5031619999991</v>
      </c>
      <c r="F13" s="290">
        <v>-2568.5448619999988</v>
      </c>
      <c r="G13" s="290">
        <v>-19501.253395000003</v>
      </c>
      <c r="H13" s="290">
        <v>-8555.8297009999987</v>
      </c>
      <c r="I13" s="290">
        <v>-16027.636878000001</v>
      </c>
      <c r="J13" s="290">
        <v>-23067.627236999997</v>
      </c>
      <c r="K13" s="666">
        <v>-17800.907173</v>
      </c>
      <c r="L13" s="666">
        <v>-18096.868524000001</v>
      </c>
      <c r="M13" s="666">
        <v>-7761.3758799999996</v>
      </c>
      <c r="N13" s="666">
        <v>-7430.913227</v>
      </c>
    </row>
    <row r="14" spans="1:14" x14ac:dyDescent="0.2">
      <c r="A14" s="161" t="s">
        <v>10</v>
      </c>
      <c r="B14" s="127">
        <v>2571.6599500000002</v>
      </c>
      <c r="C14" s="127">
        <v>942.52797799999985</v>
      </c>
      <c r="D14" s="290">
        <v>-3834.0769219999997</v>
      </c>
      <c r="E14" s="290">
        <v>-1100.9110529999998</v>
      </c>
      <c r="F14" s="290">
        <v>-835.81806200000005</v>
      </c>
      <c r="G14" s="290">
        <v>-2218.3134369999998</v>
      </c>
      <c r="H14" s="290">
        <v>-1326.175369</v>
      </c>
      <c r="I14" s="290">
        <v>-2128.7797990000004</v>
      </c>
      <c r="J14" s="290">
        <v>-3184.7562900000003</v>
      </c>
      <c r="K14" s="666">
        <v>-2461.4196930000003</v>
      </c>
      <c r="L14" s="666">
        <v>-1908.5900649999999</v>
      </c>
      <c r="M14" s="666">
        <v>-772.041608</v>
      </c>
      <c r="N14" s="666">
        <v>-409.19699200000002</v>
      </c>
    </row>
    <row r="15" spans="1:14" x14ac:dyDescent="0.2">
      <c r="A15" s="161" t="s">
        <v>11</v>
      </c>
      <c r="B15" s="127">
        <v>1396.9203279999999</v>
      </c>
      <c r="C15" s="127">
        <v>541.0801909999999</v>
      </c>
      <c r="D15" s="290">
        <v>-1265.1907449999999</v>
      </c>
      <c r="E15" s="290">
        <v>-66.68067200000003</v>
      </c>
      <c r="F15" s="290">
        <v>-75.238373000000081</v>
      </c>
      <c r="G15" s="290">
        <v>-785.2955750000001</v>
      </c>
      <c r="H15" s="290">
        <v>-400.51659899999999</v>
      </c>
      <c r="I15" s="290">
        <v>-721.41825700000004</v>
      </c>
      <c r="J15" s="290">
        <v>-1138.9451880000001</v>
      </c>
      <c r="K15" s="666">
        <v>-931.75132199999996</v>
      </c>
      <c r="L15" s="666">
        <v>-1115.822641</v>
      </c>
      <c r="M15" s="666">
        <v>-484.48838400000005</v>
      </c>
      <c r="N15" s="666">
        <v>-469.17311899999999</v>
      </c>
    </row>
    <row r="16" spans="1:14" x14ac:dyDescent="0.2">
      <c r="A16" s="166"/>
      <c r="B16" s="127"/>
      <c r="C16" s="127"/>
      <c r="D16" s="291"/>
      <c r="E16" s="291"/>
      <c r="F16" s="291"/>
      <c r="G16" s="291"/>
      <c r="H16" s="291"/>
      <c r="I16" s="291"/>
      <c r="J16" s="291"/>
      <c r="K16" s="667"/>
      <c r="L16" s="667"/>
      <c r="M16" s="667"/>
      <c r="N16" s="667"/>
    </row>
    <row r="17" spans="1:14" x14ac:dyDescent="0.2">
      <c r="A17" s="167" t="s">
        <v>12</v>
      </c>
      <c r="B17" s="164">
        <v>779.46116999999992</v>
      </c>
      <c r="C17" s="164">
        <v>-1109.7313369999999</v>
      </c>
      <c r="D17" s="291">
        <v>-2255.5168509999999</v>
      </c>
      <c r="E17" s="291">
        <v>-960.30467500000009</v>
      </c>
      <c r="F17" s="291">
        <v>-934.81548299999997</v>
      </c>
      <c r="G17" s="291">
        <v>-1069.2632179999998</v>
      </c>
      <c r="H17" s="291">
        <v>-1344.7265570000002</v>
      </c>
      <c r="I17" s="291">
        <v>-1391.789689</v>
      </c>
      <c r="J17" s="291">
        <v>-2288.089892</v>
      </c>
      <c r="K17" s="667">
        <v>-1520.8963100000001</v>
      </c>
      <c r="L17" s="667">
        <v>-1742.0837540000002</v>
      </c>
      <c r="M17" s="667">
        <v>-827.27658700000006</v>
      </c>
      <c r="N17" s="667">
        <v>-790.22460100000001</v>
      </c>
    </row>
    <row r="18" spans="1:14" x14ac:dyDescent="0.2">
      <c r="A18" s="161"/>
      <c r="B18" s="127"/>
      <c r="C18" s="127"/>
      <c r="D18" s="290"/>
      <c r="E18" s="290"/>
      <c r="F18" s="290"/>
      <c r="G18" s="290"/>
      <c r="H18" s="290"/>
      <c r="I18" s="290"/>
      <c r="J18" s="290"/>
      <c r="K18" s="666"/>
      <c r="L18" s="666"/>
      <c r="M18" s="666"/>
      <c r="N18" s="666"/>
    </row>
    <row r="19" spans="1:14" x14ac:dyDescent="0.2">
      <c r="A19" s="161" t="s">
        <v>13</v>
      </c>
      <c r="B19" s="127">
        <v>562.30830099999991</v>
      </c>
      <c r="C19" s="127">
        <v>-861.83506499999999</v>
      </c>
      <c r="D19" s="290">
        <v>-1666.3227710000001</v>
      </c>
      <c r="E19" s="290">
        <v>-624.21749199999999</v>
      </c>
      <c r="F19" s="290">
        <v>-483.880518</v>
      </c>
      <c r="G19" s="290">
        <v>-732.61302499999999</v>
      </c>
      <c r="H19" s="290">
        <v>-631.31404900000007</v>
      </c>
      <c r="I19" s="290">
        <v>-1237.245111</v>
      </c>
      <c r="J19" s="290">
        <v>-1953.3612900000003</v>
      </c>
      <c r="K19" s="666">
        <v>-1227.3739700000001</v>
      </c>
      <c r="L19" s="666">
        <v>-1264.2282270000001</v>
      </c>
      <c r="M19" s="666">
        <v>-602.76630999999998</v>
      </c>
      <c r="N19" s="666">
        <v>-601.939618</v>
      </c>
    </row>
    <row r="20" spans="1:14" x14ac:dyDescent="0.2">
      <c r="A20" s="161" t="s">
        <v>14</v>
      </c>
      <c r="B20" s="127">
        <v>-58.104348000000002</v>
      </c>
      <c r="C20" s="127">
        <v>-40.913653999999994</v>
      </c>
      <c r="D20" s="290">
        <v>-57.925479000000003</v>
      </c>
      <c r="E20" s="290">
        <v>-56.114488000000001</v>
      </c>
      <c r="F20" s="290">
        <v>-39.611108999999999</v>
      </c>
      <c r="G20" s="290">
        <v>-51.994326999999998</v>
      </c>
      <c r="H20" s="290">
        <v>-55.318431000000004</v>
      </c>
      <c r="I20" s="290">
        <v>-30.665388</v>
      </c>
      <c r="J20" s="290">
        <v>-38.633840000000006</v>
      </c>
      <c r="K20" s="666">
        <v>-28.925914000000002</v>
      </c>
      <c r="L20" s="666">
        <v>-53.190288000000002</v>
      </c>
      <c r="M20" s="666">
        <v>-18.944504000000002</v>
      </c>
      <c r="N20" s="666">
        <v>-11.695032999999999</v>
      </c>
    </row>
    <row r="21" spans="1:14" x14ac:dyDescent="0.2">
      <c r="A21" s="161" t="s">
        <v>15</v>
      </c>
      <c r="B21" s="127">
        <v>275.25721700000003</v>
      </c>
      <c r="C21" s="127">
        <v>-206.98261800000003</v>
      </c>
      <c r="D21" s="290">
        <v>-531.26860099999999</v>
      </c>
      <c r="E21" s="290">
        <v>-279.97269499999999</v>
      </c>
      <c r="F21" s="290">
        <v>-411.32385600000003</v>
      </c>
      <c r="G21" s="290">
        <v>-284.655866</v>
      </c>
      <c r="H21" s="290">
        <v>-658.09407699999997</v>
      </c>
      <c r="I21" s="290">
        <v>-142.92553099999998</v>
      </c>
      <c r="J21" s="290">
        <v>-324.81336499999998</v>
      </c>
      <c r="K21" s="666">
        <v>-264.59642599999995</v>
      </c>
      <c r="L21" s="666">
        <v>-424.66523899999999</v>
      </c>
      <c r="M21" s="666">
        <v>-205.56577300000001</v>
      </c>
      <c r="N21" s="666">
        <v>-176.58994999999999</v>
      </c>
    </row>
    <row r="22" spans="1:14" x14ac:dyDescent="0.2">
      <c r="A22" s="166"/>
      <c r="B22" s="127"/>
      <c r="C22" s="127"/>
      <c r="D22" s="291"/>
      <c r="E22" s="291"/>
      <c r="F22" s="291"/>
      <c r="G22" s="291"/>
      <c r="H22" s="291"/>
      <c r="I22" s="291"/>
      <c r="J22" s="291"/>
      <c r="K22" s="667"/>
      <c r="L22" s="667"/>
      <c r="M22" s="667"/>
      <c r="N22" s="667"/>
    </row>
    <row r="23" spans="1:14" x14ac:dyDescent="0.2">
      <c r="A23" s="167" t="s">
        <v>16</v>
      </c>
      <c r="B23" s="164">
        <v>207.507733</v>
      </c>
      <c r="C23" s="164">
        <v>-113.62518499999999</v>
      </c>
      <c r="D23" s="291">
        <v>-225.01965200000001</v>
      </c>
      <c r="E23" s="291">
        <v>-131.89954600000002</v>
      </c>
      <c r="F23" s="291">
        <v>-122.205275</v>
      </c>
      <c r="G23" s="291">
        <v>-110.74940000000001</v>
      </c>
      <c r="H23" s="291">
        <v>-180.61118099999999</v>
      </c>
      <c r="I23" s="291">
        <v>-126.07838700000001</v>
      </c>
      <c r="J23" s="291">
        <v>-200.58456999999999</v>
      </c>
      <c r="K23" s="667">
        <v>-107.102225</v>
      </c>
      <c r="L23" s="667">
        <v>-113.483588</v>
      </c>
      <c r="M23" s="667">
        <v>-97.435560000000009</v>
      </c>
      <c r="N23" s="667">
        <v>-73.011015</v>
      </c>
    </row>
    <row r="24" spans="1:14" ht="13.5" thickBot="1" x14ac:dyDescent="0.25">
      <c r="A24" s="168" t="s">
        <v>17</v>
      </c>
      <c r="B24" s="179">
        <v>29083.537057000001</v>
      </c>
      <c r="C24" s="179">
        <v>-24.593770999998469</v>
      </c>
      <c r="D24" s="292">
        <v>-41253.730180999999</v>
      </c>
      <c r="E24" s="292">
        <v>-7840.0346350000027</v>
      </c>
      <c r="F24" s="292">
        <v>-4898.0000610000006</v>
      </c>
      <c r="G24" s="292">
        <v>-24299.307026999995</v>
      </c>
      <c r="H24" s="292">
        <v>-12518.791934999997</v>
      </c>
      <c r="I24" s="292">
        <v>-21161.213640999998</v>
      </c>
      <c r="J24" s="292">
        <v>-31582.730894</v>
      </c>
      <c r="K24" s="668">
        <f>K23+K17+K4</f>
        <v>-23447.404982000004</v>
      </c>
      <c r="L24" s="668">
        <v>-23559.206142000003</v>
      </c>
      <c r="M24" s="668">
        <v>-10232.656629999999</v>
      </c>
      <c r="N24" s="668">
        <v>-9491.4277529999999</v>
      </c>
    </row>
    <row r="25" spans="1:14" x14ac:dyDescent="0.2">
      <c r="A25" s="169" t="s">
        <v>133</v>
      </c>
      <c r="B25" s="165"/>
    </row>
    <row r="26" spans="1:14" x14ac:dyDescent="0.2">
      <c r="A26" s="252" t="s">
        <v>195</v>
      </c>
    </row>
    <row r="27" spans="1:14" x14ac:dyDescent="0.2">
      <c r="A27" s="19" t="s">
        <v>21</v>
      </c>
    </row>
    <row r="28" spans="1:14" x14ac:dyDescent="0.2">
      <c r="A28" s="19"/>
    </row>
  </sheetData>
  <hyperlinks>
    <hyperlink ref="A27" location="Kapitalmarkedsstatistik!A1" display="Tilbage til Udlånsvirksomhed" xr:uid="{00000000-0004-0000-1200-000000000000}"/>
  </hyperlinks>
  <pageMargins left="0.74803149606299213" right="0.74803149606299213" top="0.98425196850393704" bottom="0.98425196850393704" header="0" footer="0"/>
  <pageSetup paperSize="9" scale="97" orientation="landscape" r:id="rId1"/>
  <headerFooter alignWithMargins="0"/>
  <ignoredErrors>
    <ignoredError sqref="K6"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Ark2">
    <pageSetUpPr fitToPage="1"/>
  </sheetPr>
  <dimension ref="A2:Z54"/>
  <sheetViews>
    <sheetView zoomScaleNormal="100" workbookViewId="0">
      <pane xSplit="1" topLeftCell="R1" activePane="topRight" state="frozen"/>
      <selection pane="topRight" activeCell="R9" sqref="R9"/>
    </sheetView>
  </sheetViews>
  <sheetFormatPr defaultRowHeight="12.75" x14ac:dyDescent="0.2"/>
  <cols>
    <col min="1" max="1" width="73" bestFit="1" customWidth="1"/>
    <col min="2" max="10" width="10.7109375" customWidth="1"/>
    <col min="11" max="11" width="10.28515625" customWidth="1"/>
    <col min="12" max="13" width="10.85546875" customWidth="1"/>
    <col min="14" max="19" width="9.140625" customWidth="1"/>
    <col min="20" max="21" width="10.28515625" customWidth="1"/>
    <col min="22" max="24" width="14.85546875" bestFit="1" customWidth="1"/>
    <col min="26" max="26" width="11.140625" bestFit="1" customWidth="1"/>
  </cols>
  <sheetData>
    <row r="2" spans="1:26" x14ac:dyDescent="0.2">
      <c r="A2" s="1" t="s">
        <v>196</v>
      </c>
      <c r="B2" s="9"/>
      <c r="C2" s="9"/>
      <c r="D2" s="9"/>
      <c r="E2" s="9"/>
      <c r="F2" s="9"/>
      <c r="G2" s="9"/>
      <c r="H2" s="9"/>
      <c r="I2" s="9"/>
      <c r="J2" s="9"/>
      <c r="K2" s="9"/>
      <c r="L2" s="9"/>
      <c r="M2" s="9"/>
      <c r="N2" s="9"/>
    </row>
    <row r="3" spans="1:26" x14ac:dyDescent="0.2">
      <c r="A3" s="2" t="s">
        <v>0</v>
      </c>
      <c r="B3" s="172">
        <v>1995</v>
      </c>
      <c r="C3" s="172">
        <v>1996</v>
      </c>
      <c r="D3" s="172">
        <v>1997</v>
      </c>
      <c r="E3" s="172">
        <v>1998</v>
      </c>
      <c r="F3" s="172">
        <v>1999</v>
      </c>
      <c r="G3" s="172">
        <v>2000</v>
      </c>
      <c r="H3" s="172">
        <v>2001</v>
      </c>
      <c r="I3" s="172">
        <v>2002</v>
      </c>
      <c r="J3" s="172">
        <v>2003</v>
      </c>
      <c r="K3" s="172">
        <v>2004</v>
      </c>
      <c r="L3" s="172">
        <v>2005</v>
      </c>
      <c r="M3" s="172">
        <v>2006</v>
      </c>
      <c r="N3" s="172">
        <v>2007</v>
      </c>
      <c r="O3" s="173">
        <v>2008</v>
      </c>
      <c r="P3" s="173">
        <v>2009</v>
      </c>
      <c r="Q3" s="172">
        <v>2010</v>
      </c>
      <c r="R3" s="173">
        <v>2011</v>
      </c>
      <c r="S3" s="173">
        <v>2012</v>
      </c>
      <c r="T3" s="172">
        <v>2013</v>
      </c>
      <c r="U3" s="173">
        <v>2014</v>
      </c>
      <c r="V3" s="173">
        <v>2015</v>
      </c>
      <c r="W3" s="173">
        <v>2016</v>
      </c>
      <c r="X3" s="173">
        <v>2017</v>
      </c>
      <c r="Y3" s="173">
        <v>2018</v>
      </c>
      <c r="Z3" s="173">
        <v>2019</v>
      </c>
    </row>
    <row r="4" spans="1:26" x14ac:dyDescent="0.2">
      <c r="A4" s="5" t="s">
        <v>1</v>
      </c>
      <c r="B4" s="6">
        <v>100936.272251</v>
      </c>
      <c r="C4" s="6">
        <v>139414.49786200002</v>
      </c>
      <c r="D4" s="6">
        <v>167627.567102</v>
      </c>
      <c r="E4" s="6">
        <v>252294.94221899999</v>
      </c>
      <c r="F4" s="6">
        <v>217885.84141999998</v>
      </c>
      <c r="G4" s="6">
        <v>140266.26139900001</v>
      </c>
      <c r="H4" s="6">
        <v>249713.38618099998</v>
      </c>
      <c r="I4" s="6">
        <v>251674.22613</v>
      </c>
      <c r="J4" s="211">
        <v>512555.54836800002</v>
      </c>
      <c r="K4" s="211">
        <v>345874.007239</v>
      </c>
      <c r="L4" s="6">
        <v>578163.33418500004</v>
      </c>
      <c r="M4" s="6">
        <v>372865.70960000006</v>
      </c>
      <c r="N4" s="6">
        <v>322402.46617900004</v>
      </c>
      <c r="O4" s="7">
        <v>275566.99804699997</v>
      </c>
      <c r="P4" s="8">
        <v>370148.02471099998</v>
      </c>
      <c r="Q4" s="8">
        <v>353369.13520800002</v>
      </c>
      <c r="R4" s="8">
        <v>221400.65447099999</v>
      </c>
      <c r="S4" s="8">
        <v>391426.79430900002</v>
      </c>
      <c r="T4" s="8">
        <v>243239.982219</v>
      </c>
      <c r="U4" s="621">
        <v>329114.61169500003</v>
      </c>
      <c r="V4" s="621">
        <v>473783.22401200002</v>
      </c>
      <c r="W4" s="621">
        <v>383672.29134400003</v>
      </c>
      <c r="X4" s="621">
        <v>391835.77761399996</v>
      </c>
      <c r="Y4" s="621">
        <v>379241.59535199997</v>
      </c>
      <c r="Z4" s="621">
        <v>753129.96015499998</v>
      </c>
    </row>
    <row r="5" spans="1:26" x14ac:dyDescent="0.2">
      <c r="B5" s="9"/>
      <c r="C5" s="9"/>
      <c r="D5" s="9"/>
      <c r="E5" s="9"/>
      <c r="F5" s="9"/>
      <c r="G5" s="9"/>
      <c r="H5" s="9"/>
      <c r="I5" s="9"/>
      <c r="J5" s="9"/>
      <c r="K5" s="9"/>
      <c r="L5" s="9"/>
      <c r="M5" s="9"/>
      <c r="N5" s="9"/>
      <c r="O5" s="9"/>
      <c r="P5" s="9"/>
      <c r="Q5" s="9"/>
      <c r="S5" s="248"/>
      <c r="U5" s="214"/>
      <c r="V5" s="214"/>
      <c r="W5" s="214"/>
      <c r="X5" s="214"/>
      <c r="Y5" s="214"/>
      <c r="Z5" s="214"/>
    </row>
    <row r="6" spans="1:26" x14ac:dyDescent="0.2">
      <c r="A6" t="s">
        <v>2</v>
      </c>
      <c r="B6" s="9">
        <v>17233.922791000001</v>
      </c>
      <c r="C6" s="9">
        <v>24071.232594000001</v>
      </c>
      <c r="D6" s="9">
        <v>21962.868174000003</v>
      </c>
      <c r="E6" s="9">
        <v>31937.981018999999</v>
      </c>
      <c r="F6" s="9">
        <v>28755.244347</v>
      </c>
      <c r="G6" s="9">
        <v>29749.136780000001</v>
      </c>
      <c r="H6" s="9">
        <v>34317.850720000002</v>
      </c>
      <c r="I6" s="9">
        <v>32319.374094999999</v>
      </c>
      <c r="J6" s="170">
        <v>60117.321614</v>
      </c>
      <c r="K6" s="170">
        <v>46498.800965000002</v>
      </c>
      <c r="L6" s="9">
        <v>83262.521035999991</v>
      </c>
      <c r="M6" s="9">
        <v>59214.448409000004</v>
      </c>
      <c r="N6" s="9">
        <v>55698.184865999996</v>
      </c>
      <c r="O6" s="9">
        <v>41896.176701000004</v>
      </c>
      <c r="P6" s="10">
        <v>38099.985416000003</v>
      </c>
      <c r="Q6" s="10">
        <v>45152.132703000003</v>
      </c>
      <c r="R6" s="10">
        <v>41880.533153999997</v>
      </c>
      <c r="S6" s="10">
        <v>69869.944052999999</v>
      </c>
      <c r="T6" s="435">
        <v>59028.401031000001</v>
      </c>
      <c r="U6" s="620">
        <v>65938.941420000003</v>
      </c>
      <c r="V6" s="620">
        <v>95630.369393000001</v>
      </c>
      <c r="W6" s="620">
        <v>81950.757647000006</v>
      </c>
      <c r="X6" s="620">
        <v>89104.163335999998</v>
      </c>
      <c r="Y6" s="620">
        <v>87823.96570500001</v>
      </c>
      <c r="Z6" s="620">
        <v>197088.209645</v>
      </c>
    </row>
    <row r="7" spans="1:26" x14ac:dyDescent="0.2">
      <c r="A7" t="s">
        <v>3</v>
      </c>
      <c r="B7" s="9">
        <v>6584.06556</v>
      </c>
      <c r="C7" s="9">
        <v>7701.2201260000002</v>
      </c>
      <c r="D7" s="9">
        <v>4626.3205470000003</v>
      </c>
      <c r="E7" s="9">
        <v>6574.4832260000003</v>
      </c>
      <c r="F7" s="9">
        <v>7159.6615879999999</v>
      </c>
      <c r="G7" s="9">
        <v>13482.206095</v>
      </c>
      <c r="H7" s="9">
        <v>11680.676642</v>
      </c>
      <c r="I7" s="9">
        <v>5636.9722270000002</v>
      </c>
      <c r="J7" s="9">
        <v>10614.229009000001</v>
      </c>
      <c r="K7" s="9">
        <v>8093.4948679999998</v>
      </c>
      <c r="L7" s="9">
        <v>11884.774084999999</v>
      </c>
      <c r="M7" s="9">
        <v>7561.8229190000002</v>
      </c>
      <c r="N7" s="9">
        <v>7015.974526</v>
      </c>
      <c r="O7" s="9">
        <v>5373.860267</v>
      </c>
      <c r="P7" s="10">
        <v>4646.302146</v>
      </c>
      <c r="Q7" s="10">
        <v>5602.2278610000003</v>
      </c>
      <c r="R7" s="10">
        <v>9374.8671630000008</v>
      </c>
      <c r="S7" s="10">
        <v>19943.168471000001</v>
      </c>
      <c r="T7" s="435">
        <v>18562.919741999998</v>
      </c>
      <c r="U7" s="435">
        <v>14651.979493000001</v>
      </c>
      <c r="V7" s="435">
        <v>23664.947792999999</v>
      </c>
      <c r="W7" s="435">
        <v>16685.703473000001</v>
      </c>
      <c r="X7" s="435">
        <v>18787.299524999999</v>
      </c>
      <c r="Y7" s="435">
        <v>20529.802760000002</v>
      </c>
      <c r="Z7" s="435">
        <v>50696.872147000002</v>
      </c>
    </row>
    <row r="8" spans="1:26" x14ac:dyDescent="0.2">
      <c r="A8" t="s">
        <v>4</v>
      </c>
      <c r="B8" s="9">
        <v>481.87460099999998</v>
      </c>
      <c r="C8" s="9">
        <v>453.62549999999999</v>
      </c>
      <c r="D8" s="9">
        <v>382.0532</v>
      </c>
      <c r="E8" s="9">
        <v>755.57651099999998</v>
      </c>
      <c r="F8" s="9">
        <v>387.932253</v>
      </c>
      <c r="G8" s="9">
        <v>463.031699</v>
      </c>
      <c r="H8" s="9">
        <v>301.000449</v>
      </c>
      <c r="I8" s="9">
        <v>456.811464</v>
      </c>
      <c r="J8" s="9">
        <v>601.192544</v>
      </c>
      <c r="K8" s="9">
        <v>582.70657200000005</v>
      </c>
      <c r="L8" s="9">
        <v>496.55066099999999</v>
      </c>
      <c r="M8" s="9">
        <v>385.09445099999999</v>
      </c>
      <c r="N8" s="9">
        <v>478.91673100000003</v>
      </c>
      <c r="O8" s="9">
        <v>567.44053299999996</v>
      </c>
      <c r="P8" s="10">
        <v>163.192981</v>
      </c>
      <c r="Q8" s="10">
        <v>141.31240399999999</v>
      </c>
      <c r="R8" s="10">
        <v>869.473657</v>
      </c>
      <c r="S8" s="10">
        <v>1734.9449139999999</v>
      </c>
      <c r="T8" s="436">
        <v>2058.246592</v>
      </c>
      <c r="U8" s="435">
        <v>1974.409349</v>
      </c>
      <c r="V8" s="435">
        <v>986.91198799999995</v>
      </c>
      <c r="W8" s="435">
        <v>1682.1784379999999</v>
      </c>
      <c r="X8" s="435">
        <v>2074.3642650000002</v>
      </c>
      <c r="Y8" s="435">
        <v>2448.8394399999997</v>
      </c>
      <c r="Z8" s="435">
        <v>3820.5018500000001</v>
      </c>
    </row>
    <row r="9" spans="1:26" x14ac:dyDescent="0.2">
      <c r="A9" t="s">
        <v>5</v>
      </c>
      <c r="B9" s="9">
        <v>890.87210000000005</v>
      </c>
      <c r="C9" s="9">
        <v>836.89340000000004</v>
      </c>
      <c r="D9" s="9">
        <v>1088.84555</v>
      </c>
      <c r="E9" s="9">
        <v>1129.5919409999999</v>
      </c>
      <c r="F9" s="9">
        <v>1330.4575500000001</v>
      </c>
      <c r="G9" s="9">
        <v>1885.4957199999999</v>
      </c>
      <c r="H9" s="9">
        <v>1481.02505</v>
      </c>
      <c r="I9" s="9">
        <v>1631.6078419999999</v>
      </c>
      <c r="J9" s="9">
        <v>3076.6320799999999</v>
      </c>
      <c r="K9" s="9">
        <v>2493.712344</v>
      </c>
      <c r="L9" s="9">
        <v>2234.1566670000002</v>
      </c>
      <c r="M9" s="9">
        <v>1252.4811649999999</v>
      </c>
      <c r="N9" s="9">
        <v>1210.366485</v>
      </c>
      <c r="O9" s="9">
        <v>1541.442278</v>
      </c>
      <c r="P9" s="10">
        <v>1283.6568090000001</v>
      </c>
      <c r="Q9" s="10">
        <v>1022.887213</v>
      </c>
      <c r="R9" s="10">
        <v>2018.736099</v>
      </c>
      <c r="S9" s="10">
        <v>2179.610291</v>
      </c>
      <c r="T9" s="437">
        <v>2613.2457439999998</v>
      </c>
      <c r="U9" s="435">
        <v>1939.9807109999999</v>
      </c>
      <c r="V9" s="435">
        <v>1119.0683100000001</v>
      </c>
      <c r="W9" s="435">
        <v>862.11095799999998</v>
      </c>
      <c r="X9" s="435">
        <v>1846.191738</v>
      </c>
      <c r="Y9" s="435">
        <v>1757.9036610000001</v>
      </c>
      <c r="Z9" s="435">
        <v>2306.5186229999999</v>
      </c>
    </row>
    <row r="10" spans="1:26" x14ac:dyDescent="0.2">
      <c r="A10" t="s">
        <v>6</v>
      </c>
      <c r="B10" s="9">
        <v>2471.9883949999999</v>
      </c>
      <c r="C10" s="9">
        <v>3565.1741820000002</v>
      </c>
      <c r="D10" s="9">
        <v>4958.9272520000004</v>
      </c>
      <c r="E10" s="9">
        <v>7537.7326629999998</v>
      </c>
      <c r="F10" s="9">
        <v>5593.1937200000002</v>
      </c>
      <c r="G10" s="9">
        <v>3584.0965970000002</v>
      </c>
      <c r="H10" s="9">
        <v>5029.7262449999998</v>
      </c>
      <c r="I10" s="9">
        <v>7408.4654460000002</v>
      </c>
      <c r="J10" s="9">
        <v>17846.482317000002</v>
      </c>
      <c r="K10" s="9">
        <v>14735.881450999999</v>
      </c>
      <c r="L10" s="9">
        <v>28590.295270999999</v>
      </c>
      <c r="M10" s="9">
        <v>18197.583466</v>
      </c>
      <c r="N10" s="9">
        <v>17330.317429999999</v>
      </c>
      <c r="O10" s="9">
        <v>9026.8632809999999</v>
      </c>
      <c r="P10" s="10">
        <v>8270.1850429999995</v>
      </c>
      <c r="Q10" s="10">
        <v>14814.469445000001</v>
      </c>
      <c r="R10" s="10">
        <v>9994.8585330000005</v>
      </c>
      <c r="S10" s="10">
        <v>18606.736057999999</v>
      </c>
      <c r="T10" s="438">
        <v>13107.695769</v>
      </c>
      <c r="U10" s="483">
        <v>15602.193551</v>
      </c>
      <c r="V10" s="483">
        <v>27053.281282</v>
      </c>
      <c r="W10" s="483">
        <v>17995.506549999998</v>
      </c>
      <c r="X10" s="483">
        <v>13893.211767999999</v>
      </c>
      <c r="Y10" s="483">
        <v>12926.408264</v>
      </c>
      <c r="Z10" s="483">
        <v>51555.684407000001</v>
      </c>
    </row>
    <row r="11" spans="1:26" x14ac:dyDescent="0.2">
      <c r="A11" t="s">
        <v>7</v>
      </c>
      <c r="B11" s="9">
        <v>6805.1221349999996</v>
      </c>
      <c r="C11" s="9">
        <v>11514.319385999999</v>
      </c>
      <c r="D11" s="9">
        <v>10906.721625</v>
      </c>
      <c r="E11" s="9">
        <v>15940.596678</v>
      </c>
      <c r="F11" s="9">
        <v>14283.999236</v>
      </c>
      <c r="G11" s="9">
        <v>10334.306669</v>
      </c>
      <c r="H11" s="9">
        <v>15825.422334000001</v>
      </c>
      <c r="I11" s="9">
        <v>17185.517115999999</v>
      </c>
      <c r="J11" s="9">
        <v>27978.785663999999</v>
      </c>
      <c r="K11" s="9">
        <v>20593.005730000001</v>
      </c>
      <c r="L11" s="9">
        <v>40056.744352000002</v>
      </c>
      <c r="M11" s="9">
        <v>31817.466408</v>
      </c>
      <c r="N11" s="9">
        <v>29662.609693999999</v>
      </c>
      <c r="O11" s="9">
        <v>25386.570342000003</v>
      </c>
      <c r="P11" s="10">
        <v>23736.648437</v>
      </c>
      <c r="Q11" s="10">
        <v>23571.235779999999</v>
      </c>
      <c r="R11" s="10">
        <v>19622.597701999999</v>
      </c>
      <c r="S11" s="10">
        <v>27405.484318999999</v>
      </c>
      <c r="T11" s="439">
        <v>22686.293183999998</v>
      </c>
      <c r="U11" s="620">
        <v>31770.378315999998</v>
      </c>
      <c r="V11" s="620">
        <v>42806.160020000003</v>
      </c>
      <c r="W11" s="620">
        <v>44714.706228000003</v>
      </c>
      <c r="X11" s="620">
        <v>52503.096039999997</v>
      </c>
      <c r="Y11" s="620">
        <v>50161.011579999999</v>
      </c>
      <c r="Z11" s="620">
        <v>88708.632618000003</v>
      </c>
    </row>
    <row r="12" spans="1:26" x14ac:dyDescent="0.2">
      <c r="A12" t="s">
        <v>8</v>
      </c>
      <c r="B12" s="9">
        <v>83702.349459999998</v>
      </c>
      <c r="C12" s="9">
        <v>115343.265268</v>
      </c>
      <c r="D12" s="9">
        <v>145664.698928</v>
      </c>
      <c r="E12" s="9">
        <v>220356.96119999999</v>
      </c>
      <c r="F12" s="9">
        <v>189130.59707299998</v>
      </c>
      <c r="G12" s="9">
        <v>110517.12461900001</v>
      </c>
      <c r="H12" s="9">
        <v>215395.53546099999</v>
      </c>
      <c r="I12" s="9">
        <v>219354.85203499999</v>
      </c>
      <c r="J12" s="170">
        <v>452438.226754</v>
      </c>
      <c r="K12" s="170">
        <v>299375.206274</v>
      </c>
      <c r="L12" s="9">
        <v>494900.81314900005</v>
      </c>
      <c r="M12" s="9">
        <v>313651.26119100006</v>
      </c>
      <c r="N12" s="9">
        <v>266704.28131300001</v>
      </c>
      <c r="O12" s="9">
        <v>233670.82134599998</v>
      </c>
      <c r="P12" s="10">
        <v>332048.03929500002</v>
      </c>
      <c r="Q12" s="10">
        <v>308217.00250499998</v>
      </c>
      <c r="R12" s="10">
        <v>179520.12131700001</v>
      </c>
      <c r="S12" s="10">
        <v>321556.85025600001</v>
      </c>
      <c r="T12" s="440">
        <v>184211.58118800001</v>
      </c>
      <c r="U12" s="620">
        <v>263175.67027499998</v>
      </c>
      <c r="V12" s="620">
        <v>378152.85461899999</v>
      </c>
      <c r="W12" s="620">
        <v>301721.53369700001</v>
      </c>
      <c r="X12" s="620">
        <v>302731.61427799996</v>
      </c>
      <c r="Y12" s="620">
        <v>291417.62964699999</v>
      </c>
      <c r="Z12" s="620">
        <v>556041.75051000004</v>
      </c>
    </row>
    <row r="13" spans="1:26" x14ac:dyDescent="0.2">
      <c r="A13" t="s">
        <v>9</v>
      </c>
      <c r="B13" s="9">
        <v>72654.869055999996</v>
      </c>
      <c r="C13" s="9">
        <v>100670.06941900001</v>
      </c>
      <c r="D13" s="9">
        <v>127836.090863</v>
      </c>
      <c r="E13" s="9">
        <v>194341.244622</v>
      </c>
      <c r="F13" s="9">
        <v>163871.41532999999</v>
      </c>
      <c r="G13" s="9">
        <v>92140.221074000001</v>
      </c>
      <c r="H13" s="9">
        <v>184677.08206799999</v>
      </c>
      <c r="I13" s="9">
        <v>184075.279068</v>
      </c>
      <c r="J13" s="9">
        <v>385625.04459200002</v>
      </c>
      <c r="K13" s="9">
        <v>248222.994974</v>
      </c>
      <c r="L13" s="9">
        <v>414766.66683200002</v>
      </c>
      <c r="M13" s="9">
        <v>257825.63546200001</v>
      </c>
      <c r="N13" s="9">
        <v>223018.41931699999</v>
      </c>
      <c r="O13" s="9">
        <v>196422.90986099999</v>
      </c>
      <c r="P13" s="10">
        <v>280813.77920300001</v>
      </c>
      <c r="Q13" s="10">
        <v>259011.972351</v>
      </c>
      <c r="R13" s="10">
        <v>148356.00742400001</v>
      </c>
      <c r="S13" s="10">
        <v>271821.48512099998</v>
      </c>
      <c r="T13" s="441">
        <v>150141.02241400001</v>
      </c>
      <c r="U13" s="620">
        <v>216135.21539</v>
      </c>
      <c r="V13" s="620">
        <v>308579.22729000001</v>
      </c>
      <c r="W13" s="620">
        <v>240471.75575499999</v>
      </c>
      <c r="X13" s="620">
        <v>232972.277688</v>
      </c>
      <c r="Y13" s="620">
        <v>227468.53507100002</v>
      </c>
      <c r="Z13" s="620">
        <v>456052.60656099999</v>
      </c>
    </row>
    <row r="14" spans="1:26" x14ac:dyDescent="0.2">
      <c r="A14" t="s">
        <v>10</v>
      </c>
      <c r="B14" s="9">
        <v>8204.8376879999996</v>
      </c>
      <c r="C14" s="9">
        <v>10329.091280000001</v>
      </c>
      <c r="D14" s="9">
        <v>12815.647125</v>
      </c>
      <c r="E14" s="9">
        <v>18985.3554</v>
      </c>
      <c r="F14" s="9">
        <v>18482.193016000001</v>
      </c>
      <c r="G14" s="9">
        <v>14054.020071000001</v>
      </c>
      <c r="H14" s="9">
        <v>23824.520906000002</v>
      </c>
      <c r="I14" s="9">
        <v>26160.846460000001</v>
      </c>
      <c r="J14" s="9">
        <v>47371.587725999998</v>
      </c>
      <c r="K14" s="9">
        <v>35776.647776999998</v>
      </c>
      <c r="L14" s="9">
        <v>57346.188046000003</v>
      </c>
      <c r="M14" s="9">
        <v>41482.331052000001</v>
      </c>
      <c r="N14" s="9">
        <v>32594.848588000001</v>
      </c>
      <c r="O14" s="9">
        <v>27777.436119999998</v>
      </c>
      <c r="P14" s="10">
        <v>36803.293931</v>
      </c>
      <c r="Q14" s="10">
        <v>35975.601855000001</v>
      </c>
      <c r="R14" s="10">
        <v>22948.407132</v>
      </c>
      <c r="S14" s="10">
        <v>36101.763475</v>
      </c>
      <c r="T14" s="442">
        <v>25803.773791</v>
      </c>
      <c r="U14" s="620">
        <v>36660.812435</v>
      </c>
      <c r="V14" s="620">
        <v>55338.416557999997</v>
      </c>
      <c r="W14" s="620">
        <v>50073.947824000003</v>
      </c>
      <c r="X14" s="620">
        <v>54697.945532999998</v>
      </c>
      <c r="Y14" s="620">
        <v>49623.924093000001</v>
      </c>
      <c r="Z14" s="620">
        <v>77097.112554000007</v>
      </c>
    </row>
    <row r="15" spans="1:26" x14ac:dyDescent="0.2">
      <c r="A15" t="s">
        <v>11</v>
      </c>
      <c r="B15" s="9">
        <v>2842.6427159999998</v>
      </c>
      <c r="C15" s="9">
        <v>4344.1045690000001</v>
      </c>
      <c r="D15" s="9">
        <v>5012.9609399999999</v>
      </c>
      <c r="E15" s="9">
        <v>7030.3611780000001</v>
      </c>
      <c r="F15" s="9">
        <v>6776.9887269999999</v>
      </c>
      <c r="G15" s="9">
        <v>4322.8834740000002</v>
      </c>
      <c r="H15" s="9">
        <v>6893.932487</v>
      </c>
      <c r="I15" s="9">
        <v>9118.7265069999994</v>
      </c>
      <c r="J15" s="9">
        <v>19441.594435999999</v>
      </c>
      <c r="K15" s="9">
        <v>15375.563523000001</v>
      </c>
      <c r="L15" s="9">
        <v>22787.958271</v>
      </c>
      <c r="M15" s="9">
        <v>14343.294677</v>
      </c>
      <c r="N15" s="9">
        <v>11091.013408000001</v>
      </c>
      <c r="O15" s="9">
        <v>9470.4753650000002</v>
      </c>
      <c r="P15" s="10">
        <v>14430.966161</v>
      </c>
      <c r="Q15" s="10">
        <v>13229.428298999999</v>
      </c>
      <c r="R15" s="10">
        <v>8215.7067609999995</v>
      </c>
      <c r="S15" s="10">
        <v>13633.60166</v>
      </c>
      <c r="T15" s="443">
        <v>8266.7849829999996</v>
      </c>
      <c r="U15" s="620">
        <v>10379.642449999999</v>
      </c>
      <c r="V15" s="620">
        <v>14235.210771</v>
      </c>
      <c r="W15" s="620">
        <v>11175.830118</v>
      </c>
      <c r="X15" s="620">
        <v>15061.391057000001</v>
      </c>
      <c r="Y15" s="620">
        <v>14325.170483000002</v>
      </c>
      <c r="Z15" s="620">
        <v>22892.031395000002</v>
      </c>
    </row>
    <row r="16" spans="1:26" x14ac:dyDescent="0.2">
      <c r="A16" s="11"/>
      <c r="B16" s="12"/>
      <c r="C16" s="12"/>
      <c r="D16" s="12"/>
      <c r="E16" s="12"/>
      <c r="F16" s="12"/>
      <c r="G16" s="12"/>
      <c r="H16" s="12"/>
      <c r="I16" s="12"/>
      <c r="J16" s="14"/>
      <c r="K16" s="14"/>
      <c r="L16" s="12"/>
      <c r="M16" s="12"/>
      <c r="N16" s="12"/>
      <c r="O16" s="9"/>
      <c r="P16" s="14"/>
      <c r="Q16" s="14"/>
      <c r="R16" s="11"/>
      <c r="S16" s="11"/>
      <c r="V16" s="248"/>
      <c r="W16" s="248"/>
      <c r="X16" s="248"/>
      <c r="Y16" s="248"/>
      <c r="Z16" s="248"/>
    </row>
    <row r="17" spans="1:26" x14ac:dyDescent="0.2">
      <c r="A17" s="13" t="s">
        <v>12</v>
      </c>
      <c r="B17" s="6">
        <v>36357.913195000001</v>
      </c>
      <c r="C17" s="6">
        <v>71451.958784000002</v>
      </c>
      <c r="D17" s="6">
        <v>68235.241997999998</v>
      </c>
      <c r="E17" s="6">
        <v>99944.505482999986</v>
      </c>
      <c r="F17" s="6">
        <v>95245.496110000007</v>
      </c>
      <c r="G17" s="6">
        <v>41314.851202999998</v>
      </c>
      <c r="H17" s="6">
        <v>79901.342135999992</v>
      </c>
      <c r="I17" s="6">
        <v>76007.775603999995</v>
      </c>
      <c r="J17" s="211">
        <v>148754.42908199999</v>
      </c>
      <c r="K17" s="211">
        <v>87081.730888999999</v>
      </c>
      <c r="L17" s="6">
        <v>157199.24218</v>
      </c>
      <c r="M17" s="6">
        <v>92220.441718999995</v>
      </c>
      <c r="N17" s="6">
        <v>129498.29520299999</v>
      </c>
      <c r="O17" s="7">
        <v>125924.91970999999</v>
      </c>
      <c r="P17" s="231">
        <v>102818.635385</v>
      </c>
      <c r="Q17" s="231">
        <v>82557.759441999995</v>
      </c>
      <c r="R17" s="231">
        <v>71328.909803000002</v>
      </c>
      <c r="S17" s="231">
        <v>82182.342063000004</v>
      </c>
      <c r="T17" s="8">
        <v>79337.799993000008</v>
      </c>
      <c r="U17" s="8">
        <v>118216.888911</v>
      </c>
      <c r="V17" s="8">
        <v>113864.709697</v>
      </c>
      <c r="W17" s="8">
        <v>93879.212346999993</v>
      </c>
      <c r="X17" s="8">
        <v>111363.40101199999</v>
      </c>
      <c r="Y17" s="8">
        <v>88520.213589999999</v>
      </c>
      <c r="Z17" s="8">
        <v>139379.329895</v>
      </c>
    </row>
    <row r="18" spans="1:26" x14ac:dyDescent="0.2">
      <c r="B18" s="9"/>
      <c r="C18" s="9"/>
      <c r="D18" s="9"/>
      <c r="E18" s="9"/>
      <c r="F18" s="9"/>
      <c r="G18" s="9"/>
      <c r="H18" s="9"/>
      <c r="I18" s="9"/>
      <c r="J18" s="9"/>
      <c r="K18" s="9"/>
      <c r="L18" s="9"/>
      <c r="M18" s="9"/>
      <c r="N18" s="9"/>
      <c r="O18" s="9"/>
      <c r="P18" s="9"/>
      <c r="Q18" s="9"/>
      <c r="S18" s="248"/>
      <c r="V18" s="248"/>
      <c r="W18" s="248"/>
      <c r="X18" s="248"/>
      <c r="Y18" s="248"/>
      <c r="Z18" s="248"/>
    </row>
    <row r="19" spans="1:26" x14ac:dyDescent="0.2">
      <c r="A19" t="s">
        <v>13</v>
      </c>
      <c r="B19" s="9">
        <v>14148.113966999999</v>
      </c>
      <c r="C19" s="9">
        <v>23926.319566999999</v>
      </c>
      <c r="D19" s="9">
        <v>30039.039734999998</v>
      </c>
      <c r="E19" s="9">
        <v>47281.546842999996</v>
      </c>
      <c r="F19" s="9">
        <v>47632.571848</v>
      </c>
      <c r="G19" s="9">
        <v>24003.318665999999</v>
      </c>
      <c r="H19" s="9">
        <v>46262.012314</v>
      </c>
      <c r="I19" s="9">
        <v>44030.027903000002</v>
      </c>
      <c r="J19" s="9">
        <v>77829.619112</v>
      </c>
      <c r="K19" s="9">
        <v>47092.751000999997</v>
      </c>
      <c r="L19" s="9">
        <v>81821.770776999998</v>
      </c>
      <c r="M19" s="9">
        <v>43467.768356</v>
      </c>
      <c r="N19" s="9">
        <v>67484.253152999998</v>
      </c>
      <c r="O19" s="9">
        <v>52772.140765999997</v>
      </c>
      <c r="P19" s="10">
        <v>47885.522883999998</v>
      </c>
      <c r="Q19" s="10">
        <v>30411.048228</v>
      </c>
      <c r="R19" s="10">
        <v>22878.177081999998</v>
      </c>
      <c r="S19" s="10">
        <v>34345.343135000003</v>
      </c>
      <c r="T19" s="10">
        <v>34455.183617000002</v>
      </c>
      <c r="U19" s="10">
        <v>64570.004235</v>
      </c>
      <c r="V19" s="10">
        <v>53926.089380999998</v>
      </c>
      <c r="W19" s="10">
        <v>41121.668755999999</v>
      </c>
      <c r="X19" s="10">
        <v>58411.990565</v>
      </c>
      <c r="Y19" s="10">
        <v>37710.242051000001</v>
      </c>
      <c r="Z19" s="10">
        <v>63183.576031999997</v>
      </c>
    </row>
    <row r="20" spans="1:26" x14ac:dyDescent="0.2">
      <c r="A20" t="s">
        <v>14</v>
      </c>
      <c r="B20" s="9">
        <v>7275.8177159999996</v>
      </c>
      <c r="C20" s="9">
        <v>17186.393437999999</v>
      </c>
      <c r="D20" s="9">
        <v>13239.512123</v>
      </c>
      <c r="E20" s="9">
        <v>15852.377318000001</v>
      </c>
      <c r="F20" s="9">
        <v>14887.318975</v>
      </c>
      <c r="G20" s="9">
        <v>4951.447545</v>
      </c>
      <c r="H20" s="9">
        <v>10011.979880000001</v>
      </c>
      <c r="I20" s="9">
        <v>7609.124296</v>
      </c>
      <c r="J20" s="9">
        <v>19735.055807000001</v>
      </c>
      <c r="K20" s="9">
        <v>7991.889236</v>
      </c>
      <c r="L20" s="9">
        <v>13230.952233</v>
      </c>
      <c r="M20" s="9">
        <v>12170.331534999999</v>
      </c>
      <c r="N20" s="9">
        <v>12895.103733</v>
      </c>
      <c r="O20" s="9">
        <v>11452.849716999999</v>
      </c>
      <c r="P20" s="10">
        <v>5608.9080480000002</v>
      </c>
      <c r="Q20" s="10">
        <v>10644.176191</v>
      </c>
      <c r="R20" s="10">
        <v>11960.141439000001</v>
      </c>
      <c r="S20" s="10">
        <v>7810.5448909999996</v>
      </c>
      <c r="T20" s="10">
        <v>10433.734578</v>
      </c>
      <c r="U20" s="10">
        <v>10236.363431</v>
      </c>
      <c r="V20" s="10">
        <v>11779.038763</v>
      </c>
      <c r="W20" s="10">
        <v>4654.3911889999999</v>
      </c>
      <c r="X20" s="10">
        <v>6148.274813</v>
      </c>
      <c r="Y20" s="10">
        <v>9842.1903849999999</v>
      </c>
      <c r="Z20" s="10">
        <v>11326.651712000001</v>
      </c>
    </row>
    <row r="21" spans="1:26" x14ac:dyDescent="0.2">
      <c r="A21" t="s">
        <v>15</v>
      </c>
      <c r="B21" s="9">
        <v>14933.981512</v>
      </c>
      <c r="C21" s="9">
        <v>30339.245779000001</v>
      </c>
      <c r="D21" s="9">
        <v>24956.690139999999</v>
      </c>
      <c r="E21" s="9">
        <v>36810.581321999998</v>
      </c>
      <c r="F21" s="9">
        <v>32725.605286999998</v>
      </c>
      <c r="G21" s="9">
        <v>12360.084992</v>
      </c>
      <c r="H21" s="9">
        <v>23627.349942000001</v>
      </c>
      <c r="I21" s="9">
        <v>24368.623404999998</v>
      </c>
      <c r="J21" s="9">
        <v>51189.754162999998</v>
      </c>
      <c r="K21" s="9">
        <v>31997.090651999999</v>
      </c>
      <c r="L21" s="9">
        <v>62146.51917</v>
      </c>
      <c r="M21" s="9">
        <v>36582.341827999997</v>
      </c>
      <c r="N21" s="9">
        <v>49118.938317</v>
      </c>
      <c r="O21" s="9">
        <v>61699.929227000001</v>
      </c>
      <c r="P21" s="10">
        <v>49324.204452999998</v>
      </c>
      <c r="Q21" s="10">
        <v>41502.535022999997</v>
      </c>
      <c r="R21" s="10">
        <v>36490.591282000001</v>
      </c>
      <c r="S21" s="10">
        <v>40026.454037000003</v>
      </c>
      <c r="T21" s="10">
        <v>34448.881798000002</v>
      </c>
      <c r="U21" s="10">
        <v>43410.521245000004</v>
      </c>
      <c r="V21" s="10">
        <v>48159.581553000004</v>
      </c>
      <c r="W21" s="10">
        <v>48103.152402</v>
      </c>
      <c r="X21" s="10">
        <v>46803.135633999998</v>
      </c>
      <c r="Y21" s="10">
        <v>40967.781153999997</v>
      </c>
      <c r="Z21" s="10">
        <v>64869.102150999999</v>
      </c>
    </row>
    <row r="22" spans="1:26" x14ac:dyDescent="0.2">
      <c r="A22" s="11"/>
      <c r="B22" s="14"/>
      <c r="C22" s="14"/>
      <c r="D22" s="14"/>
      <c r="E22" s="14"/>
      <c r="F22" s="14"/>
      <c r="G22" s="14"/>
      <c r="H22" s="14"/>
      <c r="I22" s="14"/>
      <c r="J22" s="14"/>
      <c r="K22" s="14"/>
      <c r="L22" s="14"/>
      <c r="M22" s="14"/>
      <c r="N22" s="14"/>
      <c r="O22" s="14"/>
      <c r="P22" s="14"/>
      <c r="Q22" s="14"/>
      <c r="R22" s="11"/>
      <c r="S22" s="69"/>
      <c r="V22" s="248"/>
      <c r="W22" s="248"/>
      <c r="X22" s="248"/>
      <c r="Y22" s="248"/>
      <c r="Z22" s="248"/>
    </row>
    <row r="23" spans="1:26" x14ac:dyDescent="0.2">
      <c r="A23" s="13" t="s">
        <v>16</v>
      </c>
      <c r="B23" s="15">
        <v>1520.889248</v>
      </c>
      <c r="C23" s="15">
        <v>3592.9544019999998</v>
      </c>
      <c r="D23" s="15">
        <v>3949.1456830000002</v>
      </c>
      <c r="E23" s="15">
        <v>6735.8648009999997</v>
      </c>
      <c r="F23" s="15">
        <v>5429.6631930000003</v>
      </c>
      <c r="G23" s="15">
        <v>2195.4158779999998</v>
      </c>
      <c r="H23" s="15">
        <v>4980.6100669999996</v>
      </c>
      <c r="I23" s="15">
        <v>4226.7975500000002</v>
      </c>
      <c r="J23" s="211">
        <v>8372.884043</v>
      </c>
      <c r="K23" s="211">
        <v>4464.9428749999997</v>
      </c>
      <c r="L23" s="15">
        <v>12918.733074</v>
      </c>
      <c r="M23" s="15">
        <v>4122.5330110000004</v>
      </c>
      <c r="N23" s="15">
        <v>4780.008632</v>
      </c>
      <c r="O23" s="15">
        <v>3721.2124749999998</v>
      </c>
      <c r="P23" s="231">
        <v>3210.0304249999999</v>
      </c>
      <c r="Q23" s="231">
        <v>8417.1018609999992</v>
      </c>
      <c r="R23" s="231">
        <v>6692.4884840000004</v>
      </c>
      <c r="S23" s="8">
        <v>7867.243082</v>
      </c>
      <c r="T23" s="8">
        <v>7749.1716939999997</v>
      </c>
      <c r="U23" s="8">
        <v>8050.999675</v>
      </c>
      <c r="V23" s="8">
        <v>11183.921496000001</v>
      </c>
      <c r="W23" s="8">
        <v>7220.9338630000002</v>
      </c>
      <c r="X23" s="8">
        <v>5473.5767020000003</v>
      </c>
      <c r="Y23" s="8">
        <v>4867.5902740000001</v>
      </c>
      <c r="Z23" s="8">
        <v>16045.591888999999</v>
      </c>
    </row>
    <row r="24" spans="1:26" ht="13.5" thickBot="1" x14ac:dyDescent="0.25">
      <c r="A24" s="16" t="s">
        <v>17</v>
      </c>
      <c r="B24" s="17">
        <v>138815.07469400001</v>
      </c>
      <c r="C24" s="17">
        <v>214459.41104800004</v>
      </c>
      <c r="D24" s="17">
        <v>239811.95478299999</v>
      </c>
      <c r="E24" s="17">
        <v>358975.31250299996</v>
      </c>
      <c r="F24" s="17">
        <v>318561.00072299998</v>
      </c>
      <c r="G24" s="17">
        <v>183776.52848000001</v>
      </c>
      <c r="H24" s="17">
        <v>334595.338384</v>
      </c>
      <c r="I24" s="17">
        <v>331908.79928400001</v>
      </c>
      <c r="J24" s="212">
        <v>669682.86149300006</v>
      </c>
      <c r="K24" s="212">
        <v>437420.68100300001</v>
      </c>
      <c r="L24" s="17">
        <v>748281.30943900009</v>
      </c>
      <c r="M24" s="17">
        <v>469208.68433000008</v>
      </c>
      <c r="N24" s="17">
        <v>456680.77001400001</v>
      </c>
      <c r="O24" s="38">
        <v>405213.13023199997</v>
      </c>
      <c r="P24" s="20">
        <v>476176.69052100001</v>
      </c>
      <c r="Q24" s="20">
        <v>444343.99651099998</v>
      </c>
      <c r="R24" s="20">
        <v>299422.05275799998</v>
      </c>
      <c r="S24" s="20">
        <v>481476.37945399998</v>
      </c>
      <c r="T24" s="445">
        <v>330326.95390600007</v>
      </c>
      <c r="U24" s="623">
        <v>455382.50028099999</v>
      </c>
      <c r="V24" s="623">
        <v>598831.85520500003</v>
      </c>
      <c r="W24" s="623">
        <v>484772.437554</v>
      </c>
      <c r="X24" s="623">
        <v>508672.75532799994</v>
      </c>
      <c r="Y24" s="623">
        <v>472629.39921599999</v>
      </c>
      <c r="Z24" s="623">
        <v>908554.88193899998</v>
      </c>
    </row>
    <row r="25" spans="1:26" x14ac:dyDescent="0.2">
      <c r="A25" s="252" t="s">
        <v>195</v>
      </c>
      <c r="B25" s="9"/>
      <c r="C25" s="9"/>
      <c r="D25" s="9"/>
      <c r="E25" s="9"/>
      <c r="F25" s="9"/>
      <c r="G25" s="9"/>
      <c r="H25" s="9"/>
      <c r="I25" s="9"/>
      <c r="J25" s="9"/>
      <c r="K25" s="9"/>
      <c r="L25" s="9"/>
      <c r="M25" s="9"/>
      <c r="N25" s="9"/>
      <c r="Q25" s="21"/>
      <c r="R25" s="21"/>
      <c r="S25" s="21"/>
      <c r="T25" s="21"/>
      <c r="U25" s="21"/>
      <c r="V25" s="21"/>
    </row>
    <row r="26" spans="1:26" x14ac:dyDescent="0.2">
      <c r="A26" s="19" t="s">
        <v>21</v>
      </c>
      <c r="L26" s="21"/>
    </row>
    <row r="29" spans="1:26" ht="15" x14ac:dyDescent="0.25">
      <c r="A29" s="679"/>
      <c r="B29" s="680"/>
      <c r="C29" s="680"/>
      <c r="D29" s="680"/>
      <c r="E29" s="680"/>
      <c r="F29" s="680"/>
      <c r="G29" s="680"/>
      <c r="H29" s="680"/>
      <c r="I29" s="680"/>
      <c r="J29" s="680"/>
      <c r="K29" s="680"/>
      <c r="L29" s="680"/>
      <c r="M29" s="680"/>
      <c r="N29" s="680"/>
      <c r="O29" s="681"/>
      <c r="P29" s="681"/>
      <c r="Q29" s="682"/>
      <c r="R29" s="683"/>
      <c r="S29" s="683"/>
      <c r="T29" s="682"/>
      <c r="U29" s="683"/>
      <c r="V29" s="683"/>
      <c r="W29" s="683"/>
      <c r="X29" s="683"/>
      <c r="Y29" s="69"/>
    </row>
    <row r="30" spans="1:26" ht="15" x14ac:dyDescent="0.25">
      <c r="A30" s="684"/>
      <c r="B30" s="685"/>
      <c r="C30" s="685"/>
      <c r="D30" s="685"/>
      <c r="E30" s="685"/>
      <c r="F30" s="685"/>
      <c r="G30" s="685"/>
      <c r="H30" s="685"/>
      <c r="I30" s="685"/>
      <c r="J30" s="686"/>
      <c r="K30" s="686"/>
      <c r="L30" s="685"/>
      <c r="M30" s="685"/>
      <c r="N30" s="685"/>
      <c r="O30" s="676"/>
      <c r="P30" s="687"/>
      <c r="Q30" s="688"/>
      <c r="R30" s="688"/>
      <c r="S30" s="688"/>
      <c r="T30" s="688"/>
      <c r="U30" s="689"/>
      <c r="V30" s="689"/>
      <c r="W30" s="689"/>
      <c r="X30" s="263"/>
      <c r="Y30" s="69"/>
    </row>
    <row r="31" spans="1:26" ht="15" x14ac:dyDescent="0.25">
      <c r="A31" s="679"/>
      <c r="B31" s="676"/>
      <c r="C31" s="676"/>
      <c r="D31" s="676"/>
      <c r="E31" s="676"/>
      <c r="F31" s="676"/>
      <c r="G31" s="676"/>
      <c r="H31" s="676"/>
      <c r="I31" s="676"/>
      <c r="J31" s="676"/>
      <c r="K31" s="676"/>
      <c r="L31" s="676"/>
      <c r="M31" s="676"/>
      <c r="N31" s="676"/>
      <c r="O31" s="676"/>
      <c r="P31" s="676"/>
      <c r="Q31" s="690"/>
      <c r="R31" s="677"/>
      <c r="S31" s="677"/>
      <c r="T31" s="677"/>
      <c r="U31" s="691"/>
      <c r="V31" s="691"/>
      <c r="W31" s="691"/>
      <c r="X31" s="69"/>
      <c r="Y31" s="69"/>
    </row>
    <row r="32" spans="1:26" ht="15" x14ac:dyDescent="0.25">
      <c r="A32" s="679"/>
      <c r="B32" s="676"/>
      <c r="C32" s="676"/>
      <c r="D32" s="676"/>
      <c r="E32" s="676"/>
      <c r="F32" s="676"/>
      <c r="G32" s="676"/>
      <c r="H32" s="676"/>
      <c r="I32" s="676"/>
      <c r="J32" s="686"/>
      <c r="K32" s="686"/>
      <c r="L32" s="676"/>
      <c r="M32" s="676"/>
      <c r="N32" s="676"/>
      <c r="O32" s="676"/>
      <c r="P32" s="687"/>
      <c r="Q32" s="688"/>
      <c r="R32" s="688"/>
      <c r="S32" s="688"/>
      <c r="T32" s="692"/>
      <c r="U32" s="689"/>
      <c r="V32" s="689"/>
      <c r="W32" s="689"/>
      <c r="X32" s="693"/>
      <c r="Y32" s="69"/>
    </row>
    <row r="33" spans="1:25" ht="15" x14ac:dyDescent="0.25">
      <c r="A33" s="679"/>
      <c r="B33" s="676"/>
      <c r="C33" s="676"/>
      <c r="D33" s="676"/>
      <c r="E33" s="676"/>
      <c r="F33" s="676"/>
      <c r="G33" s="676"/>
      <c r="H33" s="676"/>
      <c r="I33" s="676"/>
      <c r="J33" s="676"/>
      <c r="K33" s="676"/>
      <c r="L33" s="676"/>
      <c r="M33" s="676"/>
      <c r="N33" s="676"/>
      <c r="O33" s="676"/>
      <c r="P33" s="687"/>
      <c r="Q33" s="688"/>
      <c r="R33" s="688"/>
      <c r="S33" s="688"/>
      <c r="T33" s="692"/>
      <c r="U33" s="692"/>
      <c r="V33" s="692"/>
      <c r="W33" s="692"/>
      <c r="X33" s="693"/>
      <c r="Y33" s="69"/>
    </row>
    <row r="34" spans="1:25" ht="15" x14ac:dyDescent="0.25">
      <c r="A34" s="679"/>
      <c r="B34" s="676"/>
      <c r="C34" s="676"/>
      <c r="D34" s="676"/>
      <c r="E34" s="676"/>
      <c r="F34" s="676"/>
      <c r="G34" s="676"/>
      <c r="H34" s="676"/>
      <c r="I34" s="676"/>
      <c r="J34" s="676"/>
      <c r="K34" s="676"/>
      <c r="L34" s="676"/>
      <c r="M34" s="676"/>
      <c r="N34" s="676"/>
      <c r="O34" s="676"/>
      <c r="P34" s="687"/>
      <c r="Q34" s="688"/>
      <c r="R34" s="688"/>
      <c r="S34" s="688"/>
      <c r="T34" s="694"/>
      <c r="U34" s="692"/>
      <c r="V34" s="692"/>
      <c r="W34" s="692"/>
      <c r="X34" s="693"/>
      <c r="Y34" s="69"/>
    </row>
    <row r="35" spans="1:25" ht="15" x14ac:dyDescent="0.25">
      <c r="A35" s="679"/>
      <c r="B35" s="676"/>
      <c r="C35" s="676"/>
      <c r="D35" s="676"/>
      <c r="E35" s="676"/>
      <c r="F35" s="676"/>
      <c r="G35" s="676"/>
      <c r="H35" s="676"/>
      <c r="I35" s="676"/>
      <c r="J35" s="676"/>
      <c r="K35" s="676"/>
      <c r="L35" s="676"/>
      <c r="M35" s="676"/>
      <c r="N35" s="676"/>
      <c r="O35" s="676"/>
      <c r="P35" s="687"/>
      <c r="Q35" s="688"/>
      <c r="R35" s="688"/>
      <c r="S35" s="688"/>
      <c r="T35" s="694"/>
      <c r="U35" s="692"/>
      <c r="V35" s="692"/>
      <c r="W35" s="692"/>
      <c r="X35" s="693"/>
      <c r="Y35" s="69"/>
    </row>
    <row r="36" spans="1:25" ht="15" x14ac:dyDescent="0.25">
      <c r="A36" s="679"/>
      <c r="B36" s="676"/>
      <c r="C36" s="676"/>
      <c r="D36" s="676"/>
      <c r="E36" s="676"/>
      <c r="F36" s="676"/>
      <c r="G36" s="676"/>
      <c r="H36" s="676"/>
      <c r="I36" s="676"/>
      <c r="J36" s="676"/>
      <c r="K36" s="676"/>
      <c r="L36" s="676"/>
      <c r="M36" s="676"/>
      <c r="N36" s="676"/>
      <c r="O36" s="676"/>
      <c r="P36" s="687"/>
      <c r="Q36" s="688"/>
      <c r="R36" s="688"/>
      <c r="S36" s="688"/>
      <c r="T36" s="694"/>
      <c r="U36" s="694"/>
      <c r="V36" s="694"/>
      <c r="W36" s="694"/>
      <c r="X36" s="693"/>
      <c r="Y36" s="69"/>
    </row>
    <row r="37" spans="1:25" ht="15" x14ac:dyDescent="0.25">
      <c r="A37" s="679"/>
      <c r="B37" s="676"/>
      <c r="C37" s="676"/>
      <c r="D37" s="676"/>
      <c r="E37" s="676"/>
      <c r="F37" s="676"/>
      <c r="G37" s="676"/>
      <c r="H37" s="676"/>
      <c r="I37" s="676"/>
      <c r="J37" s="676"/>
      <c r="K37" s="676"/>
      <c r="L37" s="676"/>
      <c r="M37" s="676"/>
      <c r="N37" s="676"/>
      <c r="O37" s="676"/>
      <c r="P37" s="687"/>
      <c r="Q37" s="688"/>
      <c r="R37" s="688"/>
      <c r="S37" s="688"/>
      <c r="T37" s="694"/>
      <c r="U37" s="689"/>
      <c r="V37" s="689"/>
      <c r="W37" s="689"/>
      <c r="X37" s="693"/>
      <c r="Y37" s="69"/>
    </row>
    <row r="38" spans="1:25" ht="15" x14ac:dyDescent="0.25">
      <c r="A38" s="695"/>
      <c r="B38" s="696"/>
      <c r="C38" s="696"/>
      <c r="D38" s="696"/>
      <c r="E38" s="696"/>
      <c r="F38" s="696"/>
      <c r="G38" s="696"/>
      <c r="H38" s="696"/>
      <c r="I38" s="696"/>
      <c r="J38" s="696"/>
      <c r="K38" s="696"/>
      <c r="L38" s="696"/>
      <c r="M38" s="696"/>
      <c r="N38" s="696"/>
      <c r="O38" s="696"/>
      <c r="P38" s="697"/>
      <c r="Q38" s="698"/>
      <c r="R38" s="698"/>
      <c r="S38" s="698"/>
      <c r="T38" s="699"/>
      <c r="U38" s="700"/>
      <c r="V38" s="700"/>
      <c r="W38" s="700"/>
      <c r="X38" s="701"/>
      <c r="Y38" s="69"/>
    </row>
    <row r="39" spans="1:25" ht="15" x14ac:dyDescent="0.25">
      <c r="A39" s="679"/>
      <c r="B39" s="676"/>
      <c r="C39" s="676"/>
      <c r="D39" s="676"/>
      <c r="E39" s="676"/>
      <c r="F39" s="676"/>
      <c r="G39" s="676"/>
      <c r="H39" s="676"/>
      <c r="I39" s="676"/>
      <c r="J39" s="676"/>
      <c r="K39" s="676"/>
      <c r="L39" s="676"/>
      <c r="M39" s="676"/>
      <c r="N39" s="676"/>
      <c r="O39" s="676"/>
      <c r="P39" s="687"/>
      <c r="Q39" s="688"/>
      <c r="R39" s="688"/>
      <c r="S39" s="688"/>
      <c r="T39" s="694"/>
      <c r="U39" s="689"/>
      <c r="V39" s="689"/>
      <c r="W39" s="689"/>
      <c r="X39" s="693"/>
      <c r="Y39" s="69"/>
    </row>
    <row r="40" spans="1:25" ht="15" x14ac:dyDescent="0.25">
      <c r="A40" s="679"/>
      <c r="B40" s="676"/>
      <c r="C40" s="676"/>
      <c r="D40" s="676"/>
      <c r="E40" s="676"/>
      <c r="F40" s="676"/>
      <c r="G40" s="676"/>
      <c r="H40" s="676"/>
      <c r="I40" s="676"/>
      <c r="J40" s="676"/>
      <c r="K40" s="676"/>
      <c r="L40" s="676"/>
      <c r="M40" s="676"/>
      <c r="N40" s="676"/>
      <c r="O40" s="676"/>
      <c r="P40" s="687"/>
      <c r="Q40" s="688"/>
      <c r="R40" s="688"/>
      <c r="S40" s="688"/>
      <c r="T40" s="694"/>
      <c r="U40" s="689"/>
      <c r="V40" s="689"/>
      <c r="W40" s="689"/>
      <c r="X40" s="693"/>
      <c r="Y40" s="69"/>
    </row>
    <row r="41" spans="1:25" ht="15" x14ac:dyDescent="0.25">
      <c r="A41" s="679"/>
      <c r="B41" s="676"/>
      <c r="C41" s="676"/>
      <c r="D41" s="676"/>
      <c r="E41" s="676"/>
      <c r="F41" s="676"/>
      <c r="G41" s="676"/>
      <c r="H41" s="676"/>
      <c r="I41" s="676"/>
      <c r="J41" s="676"/>
      <c r="K41" s="676"/>
      <c r="L41" s="676"/>
      <c r="M41" s="676"/>
      <c r="N41" s="676"/>
      <c r="O41" s="676"/>
      <c r="P41" s="687"/>
      <c r="Q41" s="688"/>
      <c r="R41" s="688"/>
      <c r="S41" s="688"/>
      <c r="T41" s="694"/>
      <c r="U41" s="689"/>
      <c r="V41" s="689"/>
      <c r="W41" s="689"/>
      <c r="X41" s="693"/>
      <c r="Y41" s="69"/>
    </row>
    <row r="42" spans="1:25" ht="15" x14ac:dyDescent="0.25">
      <c r="A42" s="679"/>
      <c r="B42" s="676"/>
      <c r="C42" s="676"/>
      <c r="D42" s="676"/>
      <c r="E42" s="676"/>
      <c r="F42" s="676"/>
      <c r="G42" s="676"/>
      <c r="H42" s="676"/>
      <c r="I42" s="676"/>
      <c r="J42" s="676"/>
      <c r="K42" s="676"/>
      <c r="L42" s="676"/>
      <c r="M42" s="676"/>
      <c r="N42" s="676"/>
      <c r="O42" s="676"/>
      <c r="P42" s="676"/>
      <c r="Q42" s="690"/>
      <c r="R42" s="677"/>
      <c r="S42" s="677"/>
      <c r="T42" s="677"/>
      <c r="U42" s="677"/>
      <c r="V42" s="677"/>
      <c r="W42" s="677"/>
      <c r="X42" s="693"/>
      <c r="Y42" s="69"/>
    </row>
    <row r="43" spans="1:25" ht="15" x14ac:dyDescent="0.25">
      <c r="A43" s="684"/>
      <c r="B43" s="685"/>
      <c r="C43" s="685"/>
      <c r="D43" s="685"/>
      <c r="E43" s="685"/>
      <c r="F43" s="685"/>
      <c r="G43" s="685"/>
      <c r="H43" s="685"/>
      <c r="I43" s="685"/>
      <c r="J43" s="686"/>
      <c r="K43" s="686"/>
      <c r="L43" s="685"/>
      <c r="M43" s="685"/>
      <c r="N43" s="685"/>
      <c r="O43" s="676"/>
      <c r="P43" s="687"/>
      <c r="Q43" s="688"/>
      <c r="R43" s="688"/>
      <c r="S43" s="688"/>
      <c r="T43" s="688"/>
      <c r="U43" s="688"/>
      <c r="V43" s="688"/>
      <c r="W43" s="688"/>
      <c r="X43" s="693"/>
      <c r="Y43" s="69"/>
    </row>
    <row r="44" spans="1:25" ht="15" x14ac:dyDescent="0.25">
      <c r="A44" s="679"/>
      <c r="B44" s="676"/>
      <c r="C44" s="676"/>
      <c r="D44" s="676"/>
      <c r="E44" s="676"/>
      <c r="F44" s="676"/>
      <c r="G44" s="676"/>
      <c r="H44" s="676"/>
      <c r="I44" s="676"/>
      <c r="J44" s="676"/>
      <c r="K44" s="676"/>
      <c r="L44" s="676"/>
      <c r="M44" s="676"/>
      <c r="N44" s="676"/>
      <c r="O44" s="676"/>
      <c r="P44" s="676"/>
      <c r="Q44" s="690"/>
      <c r="R44" s="677"/>
      <c r="S44" s="677"/>
      <c r="T44" s="677"/>
      <c r="U44" s="677"/>
      <c r="V44" s="677"/>
      <c r="W44" s="677"/>
      <c r="X44" s="693"/>
      <c r="Y44" s="69"/>
    </row>
    <row r="45" spans="1:25" ht="15" x14ac:dyDescent="0.25">
      <c r="A45" s="679"/>
      <c r="B45" s="676"/>
      <c r="C45" s="676"/>
      <c r="D45" s="676"/>
      <c r="E45" s="676"/>
      <c r="F45" s="676"/>
      <c r="G45" s="676"/>
      <c r="H45" s="676"/>
      <c r="I45" s="676"/>
      <c r="J45" s="676"/>
      <c r="K45" s="676"/>
      <c r="L45" s="676"/>
      <c r="M45" s="676"/>
      <c r="N45" s="676"/>
      <c r="O45" s="676"/>
      <c r="P45" s="687"/>
      <c r="Q45" s="688"/>
      <c r="R45" s="688"/>
      <c r="S45" s="688"/>
      <c r="T45" s="688"/>
      <c r="U45" s="688"/>
      <c r="V45" s="688"/>
      <c r="W45" s="688"/>
      <c r="X45" s="693"/>
      <c r="Y45" s="69"/>
    </row>
    <row r="46" spans="1:25" ht="15" x14ac:dyDescent="0.25">
      <c r="A46" s="679"/>
      <c r="B46" s="676"/>
      <c r="C46" s="676"/>
      <c r="D46" s="676"/>
      <c r="E46" s="676"/>
      <c r="F46" s="676"/>
      <c r="G46" s="676"/>
      <c r="H46" s="676"/>
      <c r="I46" s="676"/>
      <c r="J46" s="676"/>
      <c r="K46" s="676"/>
      <c r="L46" s="676"/>
      <c r="M46" s="676"/>
      <c r="N46" s="676"/>
      <c r="O46" s="676"/>
      <c r="P46" s="687"/>
      <c r="Q46" s="688"/>
      <c r="R46" s="688"/>
      <c r="S46" s="688"/>
      <c r="T46" s="688"/>
      <c r="U46" s="688"/>
      <c r="V46" s="688"/>
      <c r="W46" s="688"/>
      <c r="X46" s="693"/>
      <c r="Y46" s="69"/>
    </row>
    <row r="47" spans="1:25" ht="15" x14ac:dyDescent="0.25">
      <c r="A47" s="679"/>
      <c r="B47" s="676"/>
      <c r="C47" s="676"/>
      <c r="D47" s="676"/>
      <c r="E47" s="676"/>
      <c r="F47" s="676"/>
      <c r="G47" s="676"/>
      <c r="H47" s="676"/>
      <c r="I47" s="676"/>
      <c r="J47" s="676"/>
      <c r="K47" s="676"/>
      <c r="L47" s="676"/>
      <c r="M47" s="676"/>
      <c r="N47" s="676"/>
      <c r="O47" s="676"/>
      <c r="P47" s="687"/>
      <c r="Q47" s="688"/>
      <c r="R47" s="688"/>
      <c r="S47" s="688"/>
      <c r="T47" s="688"/>
      <c r="U47" s="688"/>
      <c r="V47" s="688"/>
      <c r="W47" s="688"/>
      <c r="X47" s="693"/>
      <c r="Y47" s="69"/>
    </row>
    <row r="48" spans="1:25" ht="15" x14ac:dyDescent="0.25">
      <c r="A48" s="679"/>
      <c r="B48" s="676"/>
      <c r="C48" s="676"/>
      <c r="D48" s="676"/>
      <c r="E48" s="676"/>
      <c r="F48" s="676"/>
      <c r="G48" s="676"/>
      <c r="H48" s="676"/>
      <c r="I48" s="676"/>
      <c r="J48" s="676"/>
      <c r="K48" s="676"/>
      <c r="L48" s="676"/>
      <c r="M48" s="676"/>
      <c r="N48" s="676"/>
      <c r="O48" s="676"/>
      <c r="P48" s="676"/>
      <c r="Q48" s="690"/>
      <c r="R48" s="677"/>
      <c r="S48" s="677"/>
      <c r="T48" s="677"/>
      <c r="U48" s="677"/>
      <c r="V48" s="677"/>
      <c r="W48" s="677"/>
      <c r="X48" s="693"/>
      <c r="Y48" s="69"/>
    </row>
    <row r="49" spans="1:25" ht="15" x14ac:dyDescent="0.2">
      <c r="A49" s="684"/>
      <c r="B49" s="685"/>
      <c r="C49" s="685"/>
      <c r="D49" s="685"/>
      <c r="E49" s="685"/>
      <c r="F49" s="685"/>
      <c r="G49" s="685"/>
      <c r="H49" s="685"/>
      <c r="I49" s="685"/>
      <c r="J49" s="686"/>
      <c r="K49" s="686"/>
      <c r="L49" s="685"/>
      <c r="M49" s="685"/>
      <c r="N49" s="685"/>
      <c r="O49" s="685"/>
      <c r="P49" s="687"/>
      <c r="Q49" s="688"/>
      <c r="R49" s="688"/>
      <c r="S49" s="688"/>
      <c r="T49" s="688"/>
      <c r="U49" s="688"/>
      <c r="V49" s="688"/>
      <c r="W49" s="688"/>
      <c r="X49" s="693"/>
      <c r="Y49" s="69"/>
    </row>
    <row r="50" spans="1:25" ht="15" x14ac:dyDescent="0.25">
      <c r="A50" s="684"/>
      <c r="B50" s="685"/>
      <c r="C50" s="685"/>
      <c r="D50" s="685"/>
      <c r="E50" s="685"/>
      <c r="F50" s="685"/>
      <c r="G50" s="685"/>
      <c r="H50" s="685"/>
      <c r="I50" s="685"/>
      <c r="J50" s="686"/>
      <c r="K50" s="686"/>
      <c r="L50" s="685"/>
      <c r="M50" s="685"/>
      <c r="N50" s="685"/>
      <c r="O50" s="676"/>
      <c r="P50" s="687"/>
      <c r="Q50" s="688"/>
      <c r="R50" s="688"/>
      <c r="S50" s="688"/>
      <c r="T50" s="702"/>
      <c r="U50" s="703"/>
      <c r="V50" s="703"/>
      <c r="W50" s="703"/>
      <c r="X50" s="263"/>
      <c r="Y50" s="69"/>
    </row>
    <row r="51" spans="1:25" ht="15" x14ac:dyDescent="0.25">
      <c r="A51" s="678"/>
      <c r="B51" s="676"/>
      <c r="C51" s="676"/>
      <c r="D51" s="676"/>
      <c r="E51" s="676"/>
      <c r="F51" s="676"/>
      <c r="G51" s="676"/>
      <c r="H51" s="676"/>
      <c r="I51" s="676"/>
      <c r="J51" s="676"/>
      <c r="K51" s="676"/>
      <c r="L51" s="676"/>
      <c r="M51" s="676"/>
      <c r="N51" s="676"/>
      <c r="O51" s="679"/>
      <c r="P51" s="679"/>
      <c r="Q51" s="679"/>
      <c r="R51" s="679"/>
      <c r="S51" s="679"/>
      <c r="T51" s="679"/>
      <c r="U51" s="679"/>
      <c r="V51" s="69"/>
      <c r="W51" s="69"/>
      <c r="X51" s="69"/>
      <c r="Y51" s="69"/>
    </row>
    <row r="52" spans="1:25" ht="15" x14ac:dyDescent="0.25">
      <c r="A52" s="114"/>
      <c r="B52" s="679"/>
      <c r="C52" s="679"/>
      <c r="D52" s="679"/>
      <c r="E52" s="679"/>
      <c r="F52" s="679"/>
      <c r="G52" s="676"/>
      <c r="H52" s="679"/>
      <c r="I52" s="679"/>
      <c r="J52" s="679"/>
      <c r="K52" s="679"/>
      <c r="L52" s="704"/>
      <c r="M52" s="679"/>
      <c r="N52" s="679"/>
      <c r="O52" s="679"/>
      <c r="P52" s="679"/>
      <c r="Q52" s="679"/>
      <c r="R52" s="679"/>
      <c r="S52" s="679"/>
      <c r="T52" s="679"/>
      <c r="U52" s="679"/>
      <c r="V52" s="705"/>
      <c r="W52" s="706"/>
      <c r="X52" s="69"/>
      <c r="Y52" s="69"/>
    </row>
    <row r="53" spans="1:25" x14ac:dyDescent="0.2">
      <c r="A53" s="69"/>
      <c r="B53" s="69"/>
      <c r="C53" s="69"/>
      <c r="D53" s="69"/>
      <c r="E53" s="69"/>
      <c r="F53" s="69"/>
      <c r="G53" s="69"/>
      <c r="H53" s="69"/>
      <c r="I53" s="69"/>
      <c r="J53" s="69"/>
      <c r="K53" s="69"/>
      <c r="L53" s="69"/>
      <c r="M53" s="69"/>
      <c r="N53" s="69"/>
      <c r="O53" s="69"/>
      <c r="P53" s="69"/>
      <c r="Q53" s="69"/>
      <c r="R53" s="69"/>
      <c r="S53" s="69"/>
      <c r="T53" s="69"/>
      <c r="U53" s="69"/>
      <c r="V53" s="69"/>
      <c r="W53" s="69"/>
      <c r="X53" s="69"/>
      <c r="Y53" s="69"/>
    </row>
    <row r="54" spans="1:25" x14ac:dyDescent="0.2">
      <c r="A54" s="69"/>
      <c r="B54" s="69"/>
      <c r="C54" s="69"/>
      <c r="D54" s="69"/>
      <c r="E54" s="69"/>
      <c r="F54" s="69"/>
      <c r="G54" s="69"/>
      <c r="H54" s="69"/>
      <c r="I54" s="69"/>
      <c r="J54" s="69"/>
      <c r="K54" s="69"/>
      <c r="L54" s="69"/>
      <c r="M54" s="69"/>
      <c r="N54" s="69"/>
      <c r="O54" s="69"/>
      <c r="P54" s="69"/>
      <c r="Q54" s="69"/>
      <c r="R54" s="69"/>
      <c r="S54" s="69"/>
      <c r="T54" s="69"/>
      <c r="U54" s="69"/>
      <c r="V54" s="69"/>
      <c r="W54" s="69"/>
      <c r="X54" s="69"/>
      <c r="Y54" s="69"/>
    </row>
  </sheetData>
  <phoneticPr fontId="17" type="noConversion"/>
  <hyperlinks>
    <hyperlink ref="A26" location="Kapitalmarkedsstatistik!A1" display="Tilbage til Udlånsvirksomhed" xr:uid="{00000000-0004-0000-0100-000000000000}"/>
  </hyperlinks>
  <pageMargins left="0.74803149606299213" right="0.74803149606299213" top="0.98425196850393704" bottom="0.98425196850393704" header="0" footer="0"/>
  <pageSetup paperSize="9" scale="50" orientation="landscape"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Ark20">
    <pageSetUpPr fitToPage="1"/>
  </sheetPr>
  <dimension ref="A2:V29"/>
  <sheetViews>
    <sheetView workbookViewId="0">
      <pane xSplit="1" ySplit="4" topLeftCell="N5" activePane="bottomRight" state="frozen"/>
      <selection pane="topRight" activeCell="B1" sqref="B1"/>
      <selection pane="bottomLeft" activeCell="A5" sqref="A5"/>
      <selection pane="bottomRight" activeCell="U3" sqref="U3"/>
    </sheetView>
  </sheetViews>
  <sheetFormatPr defaultRowHeight="12.75" x14ac:dyDescent="0.2"/>
  <cols>
    <col min="1" max="1" width="112.5703125" bestFit="1" customWidth="1"/>
    <col min="2" max="6" width="10.7109375" customWidth="1"/>
    <col min="8" max="9" width="10.28515625" bestFit="1" customWidth="1"/>
    <col min="11" max="12" width="11.28515625" bestFit="1" customWidth="1"/>
    <col min="17" max="18" width="10.28515625" bestFit="1" customWidth="1"/>
    <col min="19" max="19" width="10.28515625" style="248" bestFit="1" customWidth="1"/>
  </cols>
  <sheetData>
    <row r="2" spans="1:22" x14ac:dyDescent="0.2">
      <c r="A2" s="1" t="s">
        <v>214</v>
      </c>
    </row>
    <row r="3" spans="1:22" x14ac:dyDescent="0.2">
      <c r="A3" s="2" t="s">
        <v>0</v>
      </c>
      <c r="B3" s="108">
        <v>1999</v>
      </c>
      <c r="C3" s="108">
        <v>2000</v>
      </c>
      <c r="D3" s="108">
        <v>2001</v>
      </c>
      <c r="E3" s="108">
        <v>2002</v>
      </c>
      <c r="F3" s="108">
        <v>2003</v>
      </c>
      <c r="G3" s="108">
        <v>2004</v>
      </c>
      <c r="H3" s="111">
        <v>2005</v>
      </c>
      <c r="I3" s="111">
        <v>2006</v>
      </c>
      <c r="J3" s="111">
        <v>2007</v>
      </c>
      <c r="K3" s="182">
        <v>2008</v>
      </c>
      <c r="L3" s="182">
        <v>2009</v>
      </c>
      <c r="M3" s="111">
        <v>2010</v>
      </c>
      <c r="N3" s="111">
        <v>2011</v>
      </c>
      <c r="O3" s="111">
        <v>2012</v>
      </c>
      <c r="P3" s="111">
        <v>2013</v>
      </c>
      <c r="Q3" s="111">
        <v>2014</v>
      </c>
      <c r="R3" s="111">
        <v>2015</v>
      </c>
      <c r="S3" s="111">
        <v>2016</v>
      </c>
      <c r="T3" s="111">
        <v>2017</v>
      </c>
      <c r="U3" s="111">
        <v>2018</v>
      </c>
      <c r="V3" s="111">
        <v>2019</v>
      </c>
    </row>
    <row r="4" spans="1:22" x14ac:dyDescent="0.2">
      <c r="A4" s="5" t="s">
        <v>1</v>
      </c>
      <c r="B4" s="6">
        <v>2024.9958920000001</v>
      </c>
      <c r="C4" s="6">
        <v>2137.401433</v>
      </c>
      <c r="D4" s="6">
        <v>17899.194674999999</v>
      </c>
      <c r="E4" s="6">
        <v>14331.023317000001</v>
      </c>
      <c r="F4" s="6">
        <v>4512.9208130000006</v>
      </c>
      <c r="G4" s="6">
        <v>2335.7084209999998</v>
      </c>
      <c r="H4" s="39">
        <v>1391.8462500000001</v>
      </c>
      <c r="I4" s="39">
        <v>2682.4729109999998</v>
      </c>
      <c r="J4" s="39">
        <v>5259.1645119999994</v>
      </c>
      <c r="K4" s="137">
        <v>4589.3455979999999</v>
      </c>
      <c r="L4" s="8">
        <v>16427.204966000001</v>
      </c>
      <c r="M4" s="8">
        <v>6524.8849170000003</v>
      </c>
      <c r="N4" s="8">
        <v>1475.5980629999999</v>
      </c>
      <c r="O4" s="8">
        <v>339.75941699999998</v>
      </c>
      <c r="P4" s="8">
        <v>170.15461999999999</v>
      </c>
      <c r="Q4" s="8">
        <v>308.975255</v>
      </c>
      <c r="R4" s="8">
        <v>67.956564</v>
      </c>
      <c r="S4" s="8">
        <v>31.832771000000001</v>
      </c>
      <c r="T4" s="8">
        <v>49.419705</v>
      </c>
      <c r="U4" s="8">
        <v>42.009079999999997</v>
      </c>
      <c r="V4" s="8">
        <v>31.256468000000002</v>
      </c>
    </row>
    <row r="5" spans="1:22" x14ac:dyDescent="0.2">
      <c r="B5" s="9"/>
      <c r="C5" s="9"/>
      <c r="D5" s="9"/>
      <c r="E5" s="9"/>
      <c r="F5" s="9"/>
      <c r="G5" s="9"/>
      <c r="H5" s="40"/>
      <c r="I5" s="40"/>
      <c r="J5" s="40"/>
      <c r="K5" s="139"/>
      <c r="L5" s="287"/>
      <c r="M5" s="69"/>
      <c r="N5" s="69"/>
      <c r="O5" s="69"/>
      <c r="P5" s="69"/>
      <c r="Q5" s="69"/>
      <c r="R5" s="69"/>
      <c r="S5" s="69"/>
      <c r="T5" s="69"/>
      <c r="U5" s="69"/>
      <c r="V5" s="69"/>
    </row>
    <row r="6" spans="1:22" x14ac:dyDescent="0.2">
      <c r="A6" t="s">
        <v>2</v>
      </c>
      <c r="B6" s="9">
        <v>716.14976000000001</v>
      </c>
      <c r="C6" s="9">
        <v>716.64289299999996</v>
      </c>
      <c r="D6" s="9">
        <v>2590.7544320000002</v>
      </c>
      <c r="E6" s="9">
        <v>2764.0442710000002</v>
      </c>
      <c r="F6" s="9">
        <v>1079.7258320000001</v>
      </c>
      <c r="G6" s="9">
        <v>813.861085</v>
      </c>
      <c r="H6" s="40">
        <v>591.91780299999994</v>
      </c>
      <c r="I6" s="40">
        <v>1845.9910640000001</v>
      </c>
      <c r="J6" s="40">
        <v>4177.4824229999995</v>
      </c>
      <c r="K6" s="139">
        <v>3135.8611520000004</v>
      </c>
      <c r="L6" s="48">
        <v>7688.4188880000002</v>
      </c>
      <c r="M6" s="48">
        <v>3465.8110120000001</v>
      </c>
      <c r="N6" s="48">
        <v>1102.6696750000001</v>
      </c>
      <c r="O6" s="48">
        <v>74.202214999999995</v>
      </c>
      <c r="P6" s="48">
        <v>89.519014999999996</v>
      </c>
      <c r="Q6" s="48">
        <v>250.22988100000001</v>
      </c>
      <c r="R6" s="48">
        <v>48.724100999999997</v>
      </c>
      <c r="S6" s="48">
        <v>21.987027000000001</v>
      </c>
      <c r="T6" s="48">
        <v>21.711825000000001</v>
      </c>
      <c r="U6" s="48">
        <v>32.939056999999998</v>
      </c>
      <c r="V6" s="48">
        <v>25.533574000000002</v>
      </c>
    </row>
    <row r="7" spans="1:22" x14ac:dyDescent="0.2">
      <c r="A7" t="s">
        <v>3</v>
      </c>
      <c r="B7" s="9">
        <v>0</v>
      </c>
      <c r="C7" s="9">
        <v>0</v>
      </c>
      <c r="D7" s="9">
        <v>0</v>
      </c>
      <c r="E7" s="9">
        <v>20.354489000000001</v>
      </c>
      <c r="F7" s="9">
        <v>0</v>
      </c>
      <c r="G7" s="9">
        <v>0</v>
      </c>
      <c r="H7" s="9">
        <v>0</v>
      </c>
      <c r="I7" s="9">
        <v>0</v>
      </c>
      <c r="J7" s="9">
        <v>0</v>
      </c>
      <c r="K7" s="9">
        <v>0</v>
      </c>
      <c r="L7" s="12">
        <v>0</v>
      </c>
      <c r="M7" s="12">
        <v>0</v>
      </c>
      <c r="N7" s="12">
        <v>0</v>
      </c>
      <c r="O7" s="12">
        <v>0</v>
      </c>
      <c r="P7" s="12">
        <v>0</v>
      </c>
      <c r="Q7" s="12">
        <v>0</v>
      </c>
      <c r="R7" s="12">
        <v>0</v>
      </c>
      <c r="S7" s="12">
        <v>0</v>
      </c>
      <c r="T7" s="12">
        <v>0</v>
      </c>
      <c r="U7" s="12">
        <v>0</v>
      </c>
      <c r="V7" s="12">
        <v>0</v>
      </c>
    </row>
    <row r="8" spans="1:22" x14ac:dyDescent="0.2">
      <c r="A8" t="s">
        <v>4</v>
      </c>
      <c r="B8" s="9">
        <v>0</v>
      </c>
      <c r="C8" s="9">
        <v>0</v>
      </c>
      <c r="D8" s="9">
        <v>0</v>
      </c>
      <c r="E8" s="9">
        <v>0</v>
      </c>
      <c r="F8" s="9">
        <v>0</v>
      </c>
      <c r="G8" s="9">
        <v>0</v>
      </c>
      <c r="H8" s="9">
        <v>0</v>
      </c>
      <c r="I8" s="9">
        <v>0</v>
      </c>
      <c r="J8" s="9">
        <v>0</v>
      </c>
      <c r="K8" s="9">
        <v>0</v>
      </c>
      <c r="L8" s="12">
        <v>0</v>
      </c>
      <c r="M8" s="12">
        <v>0</v>
      </c>
      <c r="N8" s="12">
        <v>0</v>
      </c>
      <c r="O8" s="12">
        <v>0</v>
      </c>
      <c r="P8" s="12">
        <v>0</v>
      </c>
      <c r="Q8" s="12">
        <v>0</v>
      </c>
      <c r="R8" s="12">
        <v>0</v>
      </c>
      <c r="S8" s="12">
        <v>0</v>
      </c>
      <c r="T8" s="12">
        <v>0</v>
      </c>
      <c r="U8" s="12">
        <v>0</v>
      </c>
      <c r="V8" s="12">
        <v>0</v>
      </c>
    </row>
    <row r="9" spans="1:22" x14ac:dyDescent="0.2">
      <c r="A9" t="s">
        <v>5</v>
      </c>
      <c r="B9" s="9">
        <v>0</v>
      </c>
      <c r="C9" s="9">
        <v>0</v>
      </c>
      <c r="D9" s="9">
        <v>3.150776</v>
      </c>
      <c r="E9" s="9">
        <v>0</v>
      </c>
      <c r="F9" s="9">
        <v>0</v>
      </c>
      <c r="G9" s="9">
        <v>0</v>
      </c>
      <c r="H9" s="9">
        <v>0</v>
      </c>
      <c r="I9" s="9">
        <v>0</v>
      </c>
      <c r="J9" s="9">
        <v>0</v>
      </c>
      <c r="K9" s="9">
        <v>0</v>
      </c>
      <c r="L9" s="48">
        <v>36.144306</v>
      </c>
      <c r="M9" s="288">
        <v>0</v>
      </c>
      <c r="N9" s="288">
        <v>0</v>
      </c>
      <c r="O9" s="288">
        <v>0</v>
      </c>
      <c r="P9" s="288">
        <v>0</v>
      </c>
      <c r="Q9" s="288">
        <v>0</v>
      </c>
      <c r="R9" s="288">
        <v>0</v>
      </c>
      <c r="S9" s="288">
        <v>0</v>
      </c>
      <c r="T9" s="288">
        <v>0</v>
      </c>
      <c r="U9" s="288">
        <v>0</v>
      </c>
      <c r="V9" s="288">
        <v>0</v>
      </c>
    </row>
    <row r="10" spans="1:22" x14ac:dyDescent="0.2">
      <c r="A10" t="s">
        <v>6</v>
      </c>
      <c r="B10" s="9">
        <v>43.939267999999998</v>
      </c>
      <c r="C10" s="9">
        <v>39.2072</v>
      </c>
      <c r="D10" s="9">
        <v>145.63816299999999</v>
      </c>
      <c r="E10" s="9">
        <v>213.877139</v>
      </c>
      <c r="F10" s="9">
        <v>110.768061</v>
      </c>
      <c r="G10" s="9">
        <v>47.600448999999998</v>
      </c>
      <c r="H10" s="40">
        <v>1.101372</v>
      </c>
      <c r="I10" s="40">
        <v>30.354866999999999</v>
      </c>
      <c r="J10" s="40">
        <v>164.828183</v>
      </c>
      <c r="K10" s="40">
        <v>3.4461499999999998</v>
      </c>
      <c r="L10" s="48">
        <v>137.223195</v>
      </c>
      <c r="M10" s="48">
        <v>16.372011000000001</v>
      </c>
      <c r="N10" s="48">
        <v>47.276567999999997</v>
      </c>
      <c r="O10" s="288">
        <v>0</v>
      </c>
      <c r="P10" s="288">
        <v>0</v>
      </c>
      <c r="Q10" s="288">
        <v>0</v>
      </c>
      <c r="R10" s="288">
        <v>0</v>
      </c>
      <c r="S10" s="288">
        <v>0</v>
      </c>
      <c r="T10" s="288">
        <v>0</v>
      </c>
      <c r="U10" s="288">
        <v>0</v>
      </c>
      <c r="V10" s="288">
        <v>0</v>
      </c>
    </row>
    <row r="11" spans="1:22" x14ac:dyDescent="0.2">
      <c r="A11" t="s">
        <v>7</v>
      </c>
      <c r="B11" s="9">
        <v>672.21049200000004</v>
      </c>
      <c r="C11" s="9">
        <v>677.43569300000001</v>
      </c>
      <c r="D11" s="9">
        <v>2441.9654930000002</v>
      </c>
      <c r="E11" s="9">
        <v>2529.8126430000002</v>
      </c>
      <c r="F11" s="9">
        <v>968.95777099999998</v>
      </c>
      <c r="G11" s="9">
        <v>766.26063599999998</v>
      </c>
      <c r="H11" s="40">
        <v>590.81643099999997</v>
      </c>
      <c r="I11" s="40">
        <v>1815.636197</v>
      </c>
      <c r="J11" s="40">
        <v>4012.6542399999998</v>
      </c>
      <c r="K11" s="40">
        <v>3132.4150020000002</v>
      </c>
      <c r="L11" s="48">
        <v>7515.0513870000004</v>
      </c>
      <c r="M11" s="48">
        <v>3449.4390010000002</v>
      </c>
      <c r="N11" s="48">
        <v>1055.3931070000001</v>
      </c>
      <c r="O11" s="48">
        <v>74.202214999999995</v>
      </c>
      <c r="P11" s="48">
        <v>89.519014999999996</v>
      </c>
      <c r="Q11" s="48">
        <v>250.22988100000001</v>
      </c>
      <c r="R11" s="48">
        <v>48.724100999999997</v>
      </c>
      <c r="S11" s="48">
        <v>21.987027000000001</v>
      </c>
      <c r="T11" s="48">
        <v>21.711825000000001</v>
      </c>
      <c r="U11" s="48">
        <v>32.939056999999998</v>
      </c>
      <c r="V11" s="48">
        <v>25.533574000000002</v>
      </c>
    </row>
    <row r="12" spans="1:22" x14ac:dyDescent="0.2">
      <c r="A12" t="s">
        <v>8</v>
      </c>
      <c r="B12" s="9">
        <v>1308.8461320000001</v>
      </c>
      <c r="C12" s="9">
        <v>1420.7585399999998</v>
      </c>
      <c r="D12" s="9">
        <v>15308.440242999999</v>
      </c>
      <c r="E12" s="9">
        <v>11566.979046</v>
      </c>
      <c r="F12" s="9">
        <v>3433.1949810000001</v>
      </c>
      <c r="G12" s="9">
        <v>1521.847336</v>
      </c>
      <c r="H12" s="40">
        <v>799.92844700000001</v>
      </c>
      <c r="I12" s="40">
        <v>836.48184700000002</v>
      </c>
      <c r="J12" s="40">
        <v>1081.6820890000001</v>
      </c>
      <c r="K12" s="139">
        <v>1453.4844459999999</v>
      </c>
      <c r="L12" s="48">
        <v>8738.7860779999992</v>
      </c>
      <c r="M12" s="48">
        <v>3059.0739050000002</v>
      </c>
      <c r="N12" s="48">
        <v>372.92838799999998</v>
      </c>
      <c r="O12" s="48">
        <v>265.55720200000002</v>
      </c>
      <c r="P12" s="48">
        <v>80.635604999999998</v>
      </c>
      <c r="Q12" s="48">
        <v>58.745373999999998</v>
      </c>
      <c r="R12" s="48">
        <v>19.232462999999999</v>
      </c>
      <c r="S12" s="48">
        <v>9.8457439999999998</v>
      </c>
      <c r="T12" s="48">
        <v>27.707879999999999</v>
      </c>
      <c r="U12" s="48">
        <v>9.0700229999999991</v>
      </c>
      <c r="V12" s="48">
        <v>5.7228940000000001</v>
      </c>
    </row>
    <row r="13" spans="1:22" x14ac:dyDescent="0.2">
      <c r="A13" t="s">
        <v>9</v>
      </c>
      <c r="B13" s="9">
        <v>1090.5521180000001</v>
      </c>
      <c r="C13" s="9">
        <v>1187.8617589999999</v>
      </c>
      <c r="D13" s="9">
        <v>13418.453071</v>
      </c>
      <c r="E13" s="9">
        <v>9597.125043</v>
      </c>
      <c r="F13" s="9">
        <v>2731.6617460000002</v>
      </c>
      <c r="G13" s="9">
        <v>1147.966099</v>
      </c>
      <c r="H13" s="40">
        <v>609.040797</v>
      </c>
      <c r="I13" s="40">
        <v>620.73554999999999</v>
      </c>
      <c r="J13" s="40">
        <v>827.457222</v>
      </c>
      <c r="K13" s="40">
        <v>1156.3835309999999</v>
      </c>
      <c r="L13" s="48">
        <v>7063.9462380000004</v>
      </c>
      <c r="M13" s="48">
        <v>2359.7206959999999</v>
      </c>
      <c r="N13" s="48">
        <v>248.14651000000001</v>
      </c>
      <c r="O13" s="48">
        <v>204.40763100000001</v>
      </c>
      <c r="P13" s="48">
        <v>45.604954999999997</v>
      </c>
      <c r="Q13" s="48">
        <v>45.345038000000002</v>
      </c>
      <c r="R13" s="48">
        <v>14.312028</v>
      </c>
      <c r="S13" s="48">
        <v>9.8457439999999998</v>
      </c>
      <c r="T13" s="48">
        <v>15.589164999999999</v>
      </c>
      <c r="U13" s="48">
        <v>5.014945</v>
      </c>
      <c r="V13" s="48">
        <v>5.7228940000000001</v>
      </c>
    </row>
    <row r="14" spans="1:22" x14ac:dyDescent="0.2">
      <c r="A14" t="s">
        <v>10</v>
      </c>
      <c r="B14" s="9">
        <v>147.87800300000001</v>
      </c>
      <c r="C14" s="9">
        <v>165.60963799999999</v>
      </c>
      <c r="D14" s="9">
        <v>1304.145223</v>
      </c>
      <c r="E14" s="9">
        <v>1381.4087159999999</v>
      </c>
      <c r="F14" s="9">
        <v>428.62072899999998</v>
      </c>
      <c r="G14" s="9">
        <v>216.019497</v>
      </c>
      <c r="H14" s="40">
        <v>125.780361</v>
      </c>
      <c r="I14" s="40">
        <v>132.492537</v>
      </c>
      <c r="J14" s="40">
        <v>167.011146</v>
      </c>
      <c r="K14" s="40">
        <v>172.91225600000001</v>
      </c>
      <c r="L14" s="48">
        <v>1012.568083</v>
      </c>
      <c r="M14" s="48">
        <v>371.43974300000002</v>
      </c>
      <c r="N14" s="48">
        <v>65.031520999999998</v>
      </c>
      <c r="O14" s="48">
        <v>37.090192000000002</v>
      </c>
      <c r="P14" s="48">
        <v>29.209156</v>
      </c>
      <c r="Q14" s="48">
        <v>7.4196859999999996</v>
      </c>
      <c r="R14" s="48">
        <v>3.0502020000000001</v>
      </c>
      <c r="S14" s="48">
        <v>0</v>
      </c>
      <c r="T14" s="48">
        <v>11.521601</v>
      </c>
      <c r="U14" s="48">
        <v>2.5308039999999998</v>
      </c>
      <c r="V14" s="48">
        <v>0</v>
      </c>
    </row>
    <row r="15" spans="1:22" x14ac:dyDescent="0.2">
      <c r="A15" t="s">
        <v>11</v>
      </c>
      <c r="B15" s="9">
        <v>70.416010999999997</v>
      </c>
      <c r="C15" s="9">
        <v>67.287143</v>
      </c>
      <c r="D15" s="9">
        <v>585.841949</v>
      </c>
      <c r="E15" s="9">
        <v>588.44528700000001</v>
      </c>
      <c r="F15" s="9">
        <v>272.91250600000001</v>
      </c>
      <c r="G15" s="9">
        <v>157.86174</v>
      </c>
      <c r="H15" s="40">
        <v>65.107288999999994</v>
      </c>
      <c r="I15" s="40">
        <v>83.25376</v>
      </c>
      <c r="J15" s="40">
        <v>87.213721000000007</v>
      </c>
      <c r="K15" s="40">
        <v>124.188659</v>
      </c>
      <c r="L15" s="48">
        <v>662.27175699999998</v>
      </c>
      <c r="M15" s="48">
        <v>327.91346600000003</v>
      </c>
      <c r="N15" s="48">
        <v>59.750357000000001</v>
      </c>
      <c r="O15" s="48">
        <v>24.059379</v>
      </c>
      <c r="P15" s="48">
        <v>5.8214940000000004</v>
      </c>
      <c r="Q15" s="48">
        <v>5.9806499999999998</v>
      </c>
      <c r="R15" s="48">
        <v>1.870233</v>
      </c>
      <c r="S15" s="48">
        <v>0</v>
      </c>
      <c r="T15" s="48">
        <v>0.59711400000000003</v>
      </c>
      <c r="U15" s="48">
        <v>1.5242739999999999</v>
      </c>
      <c r="V15" s="48">
        <v>0</v>
      </c>
    </row>
    <row r="16" spans="1:22" x14ac:dyDescent="0.2">
      <c r="A16" s="11"/>
      <c r="B16" s="12"/>
      <c r="C16" s="12"/>
      <c r="D16" s="12"/>
      <c r="E16" s="12"/>
      <c r="F16" s="12"/>
      <c r="G16" s="12"/>
      <c r="H16" s="40"/>
      <c r="I16" s="40"/>
      <c r="J16" s="40"/>
      <c r="K16" s="139"/>
      <c r="L16" s="289"/>
      <c r="M16" s="11"/>
      <c r="N16" s="11"/>
      <c r="O16" s="11"/>
      <c r="P16" s="11"/>
      <c r="Q16" s="11"/>
      <c r="R16" s="11"/>
      <c r="S16" s="11"/>
      <c r="T16" s="11"/>
      <c r="U16" s="11"/>
      <c r="V16" s="11"/>
    </row>
    <row r="17" spans="1:22" x14ac:dyDescent="0.2">
      <c r="A17" s="13" t="s">
        <v>12</v>
      </c>
      <c r="B17" s="6">
        <v>6031.1398989999998</v>
      </c>
      <c r="C17" s="6">
        <v>4557.7183700000005</v>
      </c>
      <c r="D17" s="6">
        <v>25479.877044999997</v>
      </c>
      <c r="E17" s="6">
        <v>18266.933107000001</v>
      </c>
      <c r="F17" s="6">
        <v>12499.034364000001</v>
      </c>
      <c r="G17" s="6">
        <v>12945.843686</v>
      </c>
      <c r="H17" s="39">
        <v>13908.236083</v>
      </c>
      <c r="I17" s="39">
        <v>19986.842482</v>
      </c>
      <c r="J17" s="39">
        <v>56465.449209999992</v>
      </c>
      <c r="K17" s="137">
        <v>39865.888370000001</v>
      </c>
      <c r="L17" s="231">
        <v>47607.489775000002</v>
      </c>
      <c r="M17" s="231">
        <v>24801.834642999998</v>
      </c>
      <c r="N17" s="231">
        <v>5759.6638919999996</v>
      </c>
      <c r="O17" s="231">
        <v>3417.4235210000002</v>
      </c>
      <c r="P17" s="231">
        <v>3863.7292229999998</v>
      </c>
      <c r="Q17" s="231">
        <v>7887.3784489999998</v>
      </c>
      <c r="R17" s="231">
        <v>3920.0734459999999</v>
      </c>
      <c r="S17" s="231">
        <v>943.687454</v>
      </c>
      <c r="T17" s="231">
        <v>918.64502600000003</v>
      </c>
      <c r="U17" s="231">
        <v>338.91696099999996</v>
      </c>
      <c r="V17" s="231">
        <v>83.001720000000006</v>
      </c>
    </row>
    <row r="18" spans="1:22" x14ac:dyDescent="0.2">
      <c r="B18" s="9"/>
      <c r="C18" s="9"/>
      <c r="D18" s="9"/>
      <c r="E18" s="9"/>
      <c r="F18" s="9"/>
      <c r="G18" s="9"/>
      <c r="H18" s="40"/>
      <c r="I18" s="40"/>
      <c r="J18" s="40"/>
      <c r="K18" s="139"/>
      <c r="L18" s="139"/>
      <c r="O18" s="248"/>
      <c r="P18" s="248"/>
      <c r="Q18" s="248"/>
      <c r="R18" s="248"/>
      <c r="T18" s="248"/>
      <c r="U18" s="248"/>
      <c r="V18" s="248"/>
    </row>
    <row r="19" spans="1:22" x14ac:dyDescent="0.2">
      <c r="A19" t="s">
        <v>13</v>
      </c>
      <c r="B19" s="9">
        <v>3983.996756</v>
      </c>
      <c r="C19" s="9">
        <v>3290.0456370000002</v>
      </c>
      <c r="D19" s="9">
        <v>19674.897229999999</v>
      </c>
      <c r="E19" s="9">
        <v>14022.606679</v>
      </c>
      <c r="F19" s="9">
        <v>9800.7837180000006</v>
      </c>
      <c r="G19" s="9">
        <v>11716.627956</v>
      </c>
      <c r="H19" s="40">
        <v>11727.793855</v>
      </c>
      <c r="I19" s="40">
        <v>17305.339854999998</v>
      </c>
      <c r="J19" s="40">
        <v>49312.565630999998</v>
      </c>
      <c r="K19" s="40">
        <v>33881.629730000001</v>
      </c>
      <c r="L19" s="10">
        <v>35876.907704999998</v>
      </c>
      <c r="M19" s="10">
        <v>17503.996644999999</v>
      </c>
      <c r="N19" s="10">
        <v>4689.1773709999998</v>
      </c>
      <c r="O19" s="10">
        <v>2961.3857229999999</v>
      </c>
      <c r="P19" s="10">
        <v>2078.5951249999998</v>
      </c>
      <c r="Q19" s="10">
        <v>6838.885037</v>
      </c>
      <c r="R19" s="10">
        <v>1771.864683</v>
      </c>
      <c r="S19" s="10">
        <v>772.14880900000003</v>
      </c>
      <c r="T19" s="10">
        <v>731.82831600000009</v>
      </c>
      <c r="U19" s="10">
        <v>216.53065399999997</v>
      </c>
      <c r="V19" s="10">
        <v>20.142158999999999</v>
      </c>
    </row>
    <row r="20" spans="1:22" x14ac:dyDescent="0.2">
      <c r="A20" t="s">
        <v>14</v>
      </c>
      <c r="B20" s="9">
        <v>1183.0780830000001</v>
      </c>
      <c r="C20" s="9">
        <v>478.38432599999999</v>
      </c>
      <c r="D20" s="9">
        <v>2053.4899700000001</v>
      </c>
      <c r="E20" s="9">
        <v>1071.518787</v>
      </c>
      <c r="F20" s="9">
        <v>946.85488299999997</v>
      </c>
      <c r="G20" s="9">
        <v>503.18336699999998</v>
      </c>
      <c r="H20" s="40">
        <v>234.336556</v>
      </c>
      <c r="I20" s="40">
        <v>1624.732894</v>
      </c>
      <c r="J20" s="40">
        <v>2132.0525379999999</v>
      </c>
      <c r="K20" s="40">
        <v>1788.30996</v>
      </c>
      <c r="L20" s="10">
        <v>1280.0281640000001</v>
      </c>
      <c r="M20" s="10">
        <v>1730.354067</v>
      </c>
      <c r="N20" s="10">
        <v>176.10860400000001</v>
      </c>
      <c r="O20" s="10">
        <v>334.88673899999998</v>
      </c>
      <c r="P20" s="10">
        <v>226.845797</v>
      </c>
      <c r="Q20" s="10">
        <v>285.33047800000003</v>
      </c>
      <c r="R20" s="10">
        <v>1590.988824</v>
      </c>
      <c r="S20" s="10">
        <v>166.349726</v>
      </c>
      <c r="T20" s="10">
        <v>179.90485600000002</v>
      </c>
      <c r="U20" s="10">
        <v>116.820786</v>
      </c>
      <c r="V20" s="10">
        <v>36.225107000000001</v>
      </c>
    </row>
    <row r="21" spans="1:22" x14ac:dyDescent="0.2">
      <c r="A21" t="s">
        <v>15</v>
      </c>
      <c r="B21" s="9">
        <v>864.06506000000002</v>
      </c>
      <c r="C21" s="9">
        <v>789.28840700000001</v>
      </c>
      <c r="D21" s="9">
        <v>3751.4898450000001</v>
      </c>
      <c r="E21" s="9">
        <v>3172.8076409999999</v>
      </c>
      <c r="F21" s="9">
        <v>1751.395763</v>
      </c>
      <c r="G21" s="9">
        <v>726.03236300000003</v>
      </c>
      <c r="H21" s="40">
        <v>1946.1056720000001</v>
      </c>
      <c r="I21" s="40">
        <v>1056.7697330000001</v>
      </c>
      <c r="J21" s="40">
        <v>5020.8310410000004</v>
      </c>
      <c r="K21" s="40">
        <v>4195.9486799999995</v>
      </c>
      <c r="L21" s="10">
        <v>10450.553905999999</v>
      </c>
      <c r="M21" s="10">
        <v>5567.4839309999998</v>
      </c>
      <c r="N21" s="10">
        <v>894.37791700000002</v>
      </c>
      <c r="O21" s="10">
        <v>121.151059</v>
      </c>
      <c r="P21" s="10">
        <v>1558.288301</v>
      </c>
      <c r="Q21" s="10">
        <v>763.16293399999995</v>
      </c>
      <c r="R21" s="10">
        <v>557.21993899999995</v>
      </c>
      <c r="S21" s="10">
        <v>5.1889190000000003</v>
      </c>
      <c r="T21" s="10">
        <v>6.9118539999999999</v>
      </c>
      <c r="U21" s="10">
        <v>5.5655210000000004</v>
      </c>
      <c r="V21" s="10">
        <v>26.634454000000002</v>
      </c>
    </row>
    <row r="22" spans="1:22" x14ac:dyDescent="0.2">
      <c r="A22" s="11"/>
      <c r="B22" s="14"/>
      <c r="C22" s="14"/>
      <c r="D22" s="14"/>
      <c r="E22" s="14"/>
      <c r="F22" s="14"/>
      <c r="G22" s="14"/>
      <c r="H22" s="40"/>
      <c r="I22" s="40"/>
      <c r="J22" s="40"/>
      <c r="K22" s="40"/>
      <c r="L22" s="40"/>
      <c r="O22" s="248"/>
      <c r="P22" s="248"/>
      <c r="Q22" s="248"/>
      <c r="R22" s="248"/>
      <c r="T22" s="248"/>
      <c r="U22" s="248"/>
      <c r="V22" s="248"/>
    </row>
    <row r="23" spans="1:22" x14ac:dyDescent="0.2">
      <c r="A23" s="13" t="s">
        <v>16</v>
      </c>
      <c r="B23" s="15">
        <v>0.60053000000000001</v>
      </c>
      <c r="C23" s="15">
        <v>95.984108000000006</v>
      </c>
      <c r="D23" s="15">
        <v>1508.632267</v>
      </c>
      <c r="E23" s="15">
        <v>428.81368600000002</v>
      </c>
      <c r="F23" s="15">
        <v>74.991585999999998</v>
      </c>
      <c r="G23" s="15">
        <v>26.107184</v>
      </c>
      <c r="H23" s="39">
        <v>0.97546299999999997</v>
      </c>
      <c r="I23" s="39">
        <v>31.471425</v>
      </c>
      <c r="J23" s="207">
        <v>570.72298499999999</v>
      </c>
      <c r="K23" s="207">
        <v>104.14002400000001</v>
      </c>
      <c r="L23" s="8">
        <v>281.97723500000001</v>
      </c>
      <c r="M23" s="8">
        <v>293.675815</v>
      </c>
      <c r="N23" s="8">
        <v>69.422107999999994</v>
      </c>
      <c r="O23" s="8">
        <v>0.25775100000000001</v>
      </c>
      <c r="P23" s="8">
        <v>0.27000099999999999</v>
      </c>
      <c r="Q23" s="8">
        <v>1.368741</v>
      </c>
      <c r="R23" s="8">
        <v>0.74736999999999998</v>
      </c>
      <c r="S23" s="8">
        <v>0</v>
      </c>
      <c r="T23" s="8">
        <v>23.172968000000001</v>
      </c>
      <c r="U23" s="8">
        <v>0</v>
      </c>
      <c r="V23" s="8">
        <v>0</v>
      </c>
    </row>
    <row r="24" spans="1:22" ht="13.5" thickBot="1" x14ac:dyDescent="0.25">
      <c r="A24" s="16" t="s">
        <v>17</v>
      </c>
      <c r="B24" s="17">
        <v>8056.7363209999994</v>
      </c>
      <c r="C24" s="17">
        <v>6791.1039110000002</v>
      </c>
      <c r="D24" s="17">
        <v>44887.703987000001</v>
      </c>
      <c r="E24" s="17">
        <v>33026.770110000005</v>
      </c>
      <c r="F24" s="17">
        <v>17086.946763</v>
      </c>
      <c r="G24" s="17">
        <v>15307.659291</v>
      </c>
      <c r="H24" s="41">
        <v>15301.057795999997</v>
      </c>
      <c r="I24" s="41">
        <v>22700.786818</v>
      </c>
      <c r="J24" s="41">
        <v>62295.336706999995</v>
      </c>
      <c r="K24" s="178">
        <v>44559.373992000001</v>
      </c>
      <c r="L24" s="20">
        <v>64316.671975999998</v>
      </c>
      <c r="M24" s="20">
        <v>31620.395375</v>
      </c>
      <c r="N24" s="20">
        <v>7304.6840629999997</v>
      </c>
      <c r="O24" s="20">
        <v>3757.440689</v>
      </c>
      <c r="P24" s="20">
        <v>4034.1538439999995</v>
      </c>
      <c r="Q24" s="20">
        <v>8197.7224449999994</v>
      </c>
      <c r="R24" s="20">
        <v>3988.77738</v>
      </c>
      <c r="S24" s="20">
        <v>975.84078499999998</v>
      </c>
      <c r="T24" s="20">
        <v>991.23769900000002</v>
      </c>
      <c r="U24" s="20">
        <v>380.92604099999994</v>
      </c>
      <c r="V24" s="20">
        <v>114.258188</v>
      </c>
    </row>
    <row r="25" spans="1:22" x14ac:dyDescent="0.2">
      <c r="A25" s="68" t="s">
        <v>132</v>
      </c>
      <c r="K25" s="10"/>
      <c r="L25" s="10"/>
      <c r="Q25" s="248"/>
      <c r="R25" s="9"/>
      <c r="S25" s="9"/>
    </row>
    <row r="26" spans="1:22" x14ac:dyDescent="0.2">
      <c r="A26" s="18" t="s">
        <v>20</v>
      </c>
      <c r="H26" s="9"/>
      <c r="I26" s="9"/>
      <c r="K26" s="10"/>
      <c r="L26" s="10"/>
      <c r="Q26" s="248"/>
      <c r="R26" s="248"/>
    </row>
    <row r="27" spans="1:22" x14ac:dyDescent="0.2">
      <c r="A27" s="252" t="s">
        <v>195</v>
      </c>
      <c r="K27" s="10"/>
      <c r="L27" s="10"/>
      <c r="Q27" s="248"/>
      <c r="R27" s="9"/>
      <c r="S27" s="9"/>
    </row>
    <row r="28" spans="1:22" x14ac:dyDescent="0.2">
      <c r="A28" s="19" t="s">
        <v>21</v>
      </c>
      <c r="Q28" s="248"/>
      <c r="R28" s="9"/>
      <c r="S28" s="9"/>
    </row>
    <row r="29" spans="1:22" x14ac:dyDescent="0.2">
      <c r="K29" s="21"/>
      <c r="L29" s="21"/>
    </row>
  </sheetData>
  <phoneticPr fontId="17" type="noConversion"/>
  <hyperlinks>
    <hyperlink ref="A28" location="Kapitalmarkedsstatistik!A1" display="Tilbage til Udlånsvirksomhed" xr:uid="{00000000-0004-0000-1300-000000000000}"/>
  </hyperlinks>
  <pageMargins left="0.74803149606299213" right="0.74803149606299213" top="0.98425196850393704" bottom="0.98425196850393704" header="0" footer="0"/>
  <pageSetup paperSize="9" scale="61" orientation="landscape"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Ark21">
    <pageSetUpPr fitToPage="1"/>
  </sheetPr>
  <dimension ref="A2:V30"/>
  <sheetViews>
    <sheetView workbookViewId="0">
      <pane xSplit="1" ySplit="4" topLeftCell="N5" activePane="bottomRight" state="frozen"/>
      <selection pane="topRight" activeCell="B1" sqref="B1"/>
      <selection pane="bottomLeft" activeCell="A5" sqref="A5"/>
      <selection pane="bottomRight" activeCell="U3" sqref="U3"/>
    </sheetView>
  </sheetViews>
  <sheetFormatPr defaultRowHeight="12.75" x14ac:dyDescent="0.2"/>
  <cols>
    <col min="1" max="1" width="112.5703125" bestFit="1" customWidth="1"/>
    <col min="2" max="6" width="10.7109375" customWidth="1"/>
    <col min="8" max="8" width="9.28515625" bestFit="1" customWidth="1"/>
    <col min="19" max="19" width="9.140625" style="248"/>
  </cols>
  <sheetData>
    <row r="2" spans="1:22" x14ac:dyDescent="0.2">
      <c r="A2" s="1" t="s">
        <v>215</v>
      </c>
    </row>
    <row r="3" spans="1:22" x14ac:dyDescent="0.2">
      <c r="A3" s="2" t="s">
        <v>18</v>
      </c>
      <c r="B3" s="108">
        <v>1999</v>
      </c>
      <c r="C3" s="108">
        <v>2000</v>
      </c>
      <c r="D3" s="108">
        <v>2001</v>
      </c>
      <c r="E3" s="108">
        <v>2002</v>
      </c>
      <c r="F3" s="108">
        <v>2003</v>
      </c>
      <c r="G3" s="108">
        <v>2004</v>
      </c>
      <c r="H3" s="111">
        <v>2005</v>
      </c>
      <c r="I3" s="111">
        <v>2006</v>
      </c>
      <c r="J3" s="111">
        <v>2007</v>
      </c>
      <c r="K3" s="182">
        <v>2008</v>
      </c>
      <c r="L3" s="182">
        <v>2009</v>
      </c>
      <c r="M3" s="111">
        <v>2010</v>
      </c>
      <c r="N3" s="111">
        <v>2011</v>
      </c>
      <c r="O3" s="111">
        <v>2012</v>
      </c>
      <c r="P3" s="111">
        <v>2013</v>
      </c>
      <c r="Q3" s="111">
        <v>2014</v>
      </c>
      <c r="R3" s="111">
        <v>2015</v>
      </c>
      <c r="S3" s="111">
        <v>2016</v>
      </c>
      <c r="T3" s="111">
        <v>2017</v>
      </c>
      <c r="U3" s="111">
        <v>2018</v>
      </c>
      <c r="V3" s="111">
        <v>2019</v>
      </c>
    </row>
    <row r="4" spans="1:22" x14ac:dyDescent="0.2">
      <c r="A4" s="5" t="s">
        <v>1</v>
      </c>
      <c r="B4" s="388">
        <v>1324</v>
      </c>
      <c r="C4" s="388">
        <v>1816</v>
      </c>
      <c r="D4" s="388">
        <v>16304</v>
      </c>
      <c r="E4" s="388">
        <v>14249</v>
      </c>
      <c r="F4" s="388">
        <v>4054</v>
      </c>
      <c r="G4" s="388">
        <v>1693</v>
      </c>
      <c r="H4" s="226">
        <v>779</v>
      </c>
      <c r="I4" s="225">
        <v>699</v>
      </c>
      <c r="J4" s="225">
        <v>1311</v>
      </c>
      <c r="K4" s="398">
        <v>1263</v>
      </c>
      <c r="L4" s="390">
        <v>5779</v>
      </c>
      <c r="M4" s="390">
        <v>2648</v>
      </c>
      <c r="N4" s="390">
        <v>409</v>
      </c>
      <c r="O4" s="390">
        <v>184</v>
      </c>
      <c r="P4" s="390">
        <v>53</v>
      </c>
      <c r="Q4" s="390">
        <v>64</v>
      </c>
      <c r="R4" s="390">
        <v>26</v>
      </c>
      <c r="S4" s="390">
        <v>11</v>
      </c>
      <c r="T4" s="390">
        <v>20</v>
      </c>
      <c r="U4" s="390">
        <v>5</v>
      </c>
      <c r="V4" s="390">
        <v>6</v>
      </c>
    </row>
    <row r="5" spans="1:22" x14ac:dyDescent="0.2">
      <c r="B5" s="221"/>
      <c r="C5" s="221"/>
      <c r="D5" s="221"/>
      <c r="E5" s="221"/>
      <c r="F5" s="221"/>
      <c r="G5" s="221"/>
      <c r="H5" s="214"/>
      <c r="I5" s="214"/>
      <c r="J5" s="214"/>
      <c r="K5" s="399"/>
      <c r="L5" s="400"/>
      <c r="M5" s="223"/>
      <c r="N5" s="223"/>
      <c r="O5" s="223"/>
      <c r="P5" s="223"/>
      <c r="Q5" s="223"/>
      <c r="R5" s="223"/>
      <c r="S5" s="223"/>
      <c r="T5" s="223"/>
      <c r="U5" s="223"/>
      <c r="V5" s="223"/>
    </row>
    <row r="6" spans="1:22" x14ac:dyDescent="0.2">
      <c r="A6" t="s">
        <v>2</v>
      </c>
      <c r="B6" s="221">
        <v>228</v>
      </c>
      <c r="C6" s="221">
        <v>308</v>
      </c>
      <c r="D6" s="221">
        <v>1262</v>
      </c>
      <c r="E6" s="221">
        <v>1264</v>
      </c>
      <c r="F6" s="221">
        <v>456</v>
      </c>
      <c r="G6" s="221">
        <v>231</v>
      </c>
      <c r="H6" s="214">
        <v>110</v>
      </c>
      <c r="I6" s="221">
        <v>165</v>
      </c>
      <c r="J6" s="221">
        <v>747</v>
      </c>
      <c r="K6" s="399">
        <v>495</v>
      </c>
      <c r="L6" s="391">
        <v>1586</v>
      </c>
      <c r="M6" s="391">
        <v>1014</v>
      </c>
      <c r="N6" s="406">
        <v>161</v>
      </c>
      <c r="O6" s="406">
        <v>32</v>
      </c>
      <c r="P6" s="406">
        <v>12</v>
      </c>
      <c r="Q6" s="221">
        <v>37</v>
      </c>
      <c r="R6" s="406">
        <v>15</v>
      </c>
      <c r="S6" s="406">
        <v>5</v>
      </c>
      <c r="T6" s="406">
        <v>12</v>
      </c>
      <c r="U6" s="406">
        <v>1</v>
      </c>
      <c r="V6" s="406">
        <v>5</v>
      </c>
    </row>
    <row r="7" spans="1:22" x14ac:dyDescent="0.2">
      <c r="A7" t="s">
        <v>3</v>
      </c>
      <c r="B7" s="221">
        <v>0</v>
      </c>
      <c r="C7" s="221">
        <v>0</v>
      </c>
      <c r="D7" s="221">
        <v>0</v>
      </c>
      <c r="E7" s="221">
        <v>4</v>
      </c>
      <c r="F7" s="221">
        <v>0</v>
      </c>
      <c r="G7" s="221">
        <v>0</v>
      </c>
      <c r="H7" s="214">
        <v>0</v>
      </c>
      <c r="I7" s="221">
        <v>0</v>
      </c>
      <c r="J7" s="221">
        <v>0</v>
      </c>
      <c r="K7" s="221">
        <v>0</v>
      </c>
      <c r="L7" s="222">
        <v>0</v>
      </c>
      <c r="M7" s="222">
        <v>0</v>
      </c>
      <c r="N7" s="222">
        <v>0</v>
      </c>
      <c r="O7" s="222">
        <v>0</v>
      </c>
      <c r="P7" s="222">
        <v>0</v>
      </c>
      <c r="Q7" s="221">
        <v>0</v>
      </c>
      <c r="R7" s="222">
        <v>0</v>
      </c>
      <c r="S7" s="222">
        <v>0</v>
      </c>
      <c r="T7" s="222">
        <v>0</v>
      </c>
      <c r="U7" s="222">
        <v>0</v>
      </c>
      <c r="V7" s="222">
        <v>0</v>
      </c>
    </row>
    <row r="8" spans="1:22" x14ac:dyDescent="0.2">
      <c r="A8" t="s">
        <v>4</v>
      </c>
      <c r="B8" s="221">
        <v>0</v>
      </c>
      <c r="C8" s="221">
        <v>0</v>
      </c>
      <c r="D8" s="221">
        <v>0</v>
      </c>
      <c r="E8" s="221">
        <v>0</v>
      </c>
      <c r="F8" s="221">
        <v>0</v>
      </c>
      <c r="G8" s="221">
        <v>0</v>
      </c>
      <c r="H8" s="214">
        <v>0</v>
      </c>
      <c r="I8" s="221">
        <v>0</v>
      </c>
      <c r="J8" s="221">
        <v>0</v>
      </c>
      <c r="K8" s="221">
        <v>0</v>
      </c>
      <c r="L8" s="222">
        <v>0</v>
      </c>
      <c r="M8" s="222">
        <v>0</v>
      </c>
      <c r="N8" s="222">
        <v>0</v>
      </c>
      <c r="O8" s="222">
        <v>0</v>
      </c>
      <c r="P8" s="222">
        <v>0</v>
      </c>
      <c r="Q8" s="221">
        <v>0</v>
      </c>
      <c r="R8" s="222">
        <v>0</v>
      </c>
      <c r="S8" s="222">
        <v>0</v>
      </c>
      <c r="T8" s="222">
        <v>0</v>
      </c>
      <c r="U8" s="222">
        <v>0</v>
      </c>
      <c r="V8" s="222">
        <v>0</v>
      </c>
    </row>
    <row r="9" spans="1:22" x14ac:dyDescent="0.2">
      <c r="A9" t="s">
        <v>5</v>
      </c>
      <c r="B9" s="221">
        <v>0</v>
      </c>
      <c r="C9" s="221">
        <v>0</v>
      </c>
      <c r="D9" s="221">
        <v>1</v>
      </c>
      <c r="E9" s="221">
        <v>0</v>
      </c>
      <c r="F9" s="221">
        <v>0</v>
      </c>
      <c r="G9" s="221">
        <v>0</v>
      </c>
      <c r="H9" s="214">
        <v>0</v>
      </c>
      <c r="I9" s="221">
        <v>0</v>
      </c>
      <c r="J9" s="221">
        <v>0</v>
      </c>
      <c r="K9" s="221">
        <v>0</v>
      </c>
      <c r="L9" s="259">
        <v>1</v>
      </c>
      <c r="M9" s="293">
        <v>0</v>
      </c>
      <c r="N9" s="379">
        <v>0</v>
      </c>
      <c r="O9" s="379">
        <v>0</v>
      </c>
      <c r="P9" s="379">
        <v>0</v>
      </c>
      <c r="Q9" s="221">
        <v>0</v>
      </c>
      <c r="R9" s="379">
        <v>0</v>
      </c>
      <c r="S9" s="379">
        <v>0</v>
      </c>
      <c r="T9" s="379">
        <v>0</v>
      </c>
      <c r="U9" s="379">
        <v>0</v>
      </c>
      <c r="V9" s="379">
        <v>0</v>
      </c>
    </row>
    <row r="10" spans="1:22" x14ac:dyDescent="0.2">
      <c r="A10" t="s">
        <v>6</v>
      </c>
      <c r="B10" s="221">
        <v>17</v>
      </c>
      <c r="C10" s="221">
        <v>16</v>
      </c>
      <c r="D10" s="221">
        <v>30</v>
      </c>
      <c r="E10" s="221">
        <v>37</v>
      </c>
      <c r="F10" s="221">
        <v>22</v>
      </c>
      <c r="G10" s="221">
        <v>8</v>
      </c>
      <c r="H10" s="214">
        <v>1</v>
      </c>
      <c r="I10" s="214">
        <v>1</v>
      </c>
      <c r="J10" s="214">
        <v>8</v>
      </c>
      <c r="K10" s="214">
        <v>1</v>
      </c>
      <c r="L10" s="259">
        <v>11</v>
      </c>
      <c r="M10" s="259">
        <v>5</v>
      </c>
      <c r="N10" s="379">
        <v>2</v>
      </c>
      <c r="O10" s="379">
        <v>0</v>
      </c>
      <c r="P10" s="379">
        <v>0</v>
      </c>
      <c r="Q10" s="221">
        <v>0</v>
      </c>
      <c r="R10" s="379">
        <v>0</v>
      </c>
      <c r="S10" s="379">
        <v>0</v>
      </c>
      <c r="T10" s="379">
        <v>0</v>
      </c>
      <c r="U10" s="379">
        <v>0</v>
      </c>
      <c r="V10" s="379">
        <v>0</v>
      </c>
    </row>
    <row r="11" spans="1:22" x14ac:dyDescent="0.2">
      <c r="A11" t="s">
        <v>7</v>
      </c>
      <c r="B11" s="221">
        <v>211</v>
      </c>
      <c r="C11" s="221">
        <v>292</v>
      </c>
      <c r="D11" s="221">
        <v>1231</v>
      </c>
      <c r="E11" s="221">
        <v>1223</v>
      </c>
      <c r="F11" s="221">
        <v>434</v>
      </c>
      <c r="G11" s="221">
        <v>223</v>
      </c>
      <c r="H11" s="214">
        <v>109</v>
      </c>
      <c r="I11" s="214">
        <v>164</v>
      </c>
      <c r="J11" s="214">
        <v>739</v>
      </c>
      <c r="K11" s="214">
        <v>494</v>
      </c>
      <c r="L11" s="259">
        <v>1574</v>
      </c>
      <c r="M11" s="259">
        <v>1009</v>
      </c>
      <c r="N11" s="379">
        <v>159</v>
      </c>
      <c r="O11" s="379">
        <v>32</v>
      </c>
      <c r="P11" s="379">
        <v>12</v>
      </c>
      <c r="Q11" s="221">
        <v>37</v>
      </c>
      <c r="R11" s="379">
        <v>15</v>
      </c>
      <c r="S11" s="379">
        <v>5</v>
      </c>
      <c r="T11" s="379">
        <v>12</v>
      </c>
      <c r="U11" s="379">
        <v>1</v>
      </c>
      <c r="V11" s="379">
        <v>5</v>
      </c>
    </row>
    <row r="12" spans="1:22" x14ac:dyDescent="0.2">
      <c r="A12" t="s">
        <v>8</v>
      </c>
      <c r="B12" s="221">
        <v>1096</v>
      </c>
      <c r="C12" s="221">
        <v>1508</v>
      </c>
      <c r="D12" s="221">
        <v>15042</v>
      </c>
      <c r="E12" s="221">
        <v>12985</v>
      </c>
      <c r="F12" s="221">
        <v>3598</v>
      </c>
      <c r="G12" s="221">
        <v>1462</v>
      </c>
      <c r="H12" s="214">
        <v>669</v>
      </c>
      <c r="I12" s="214">
        <v>534</v>
      </c>
      <c r="J12" s="214">
        <v>564</v>
      </c>
      <c r="K12" s="399">
        <v>768</v>
      </c>
      <c r="L12" s="391">
        <v>4193</v>
      </c>
      <c r="M12" s="391">
        <v>1634</v>
      </c>
      <c r="N12" s="406">
        <v>248</v>
      </c>
      <c r="O12" s="406">
        <v>152</v>
      </c>
      <c r="P12" s="9">
        <v>41</v>
      </c>
      <c r="Q12" s="221">
        <v>27</v>
      </c>
      <c r="R12" s="9">
        <v>11</v>
      </c>
      <c r="S12" s="9">
        <v>6</v>
      </c>
      <c r="T12" s="9">
        <v>8</v>
      </c>
      <c r="U12" s="9">
        <v>4</v>
      </c>
      <c r="V12" s="9">
        <v>1</v>
      </c>
    </row>
    <row r="13" spans="1:22" x14ac:dyDescent="0.2">
      <c r="A13" t="s">
        <v>9</v>
      </c>
      <c r="B13" s="221">
        <v>823</v>
      </c>
      <c r="C13" s="221">
        <v>1179</v>
      </c>
      <c r="D13" s="221">
        <v>12591</v>
      </c>
      <c r="E13" s="221">
        <v>10283</v>
      </c>
      <c r="F13" s="221">
        <v>2689</v>
      </c>
      <c r="G13" s="221">
        <v>1046</v>
      </c>
      <c r="H13" s="214">
        <v>497</v>
      </c>
      <c r="I13" s="214">
        <v>382</v>
      </c>
      <c r="J13" s="214">
        <v>414</v>
      </c>
      <c r="K13" s="214">
        <v>576</v>
      </c>
      <c r="L13" s="259">
        <v>3162</v>
      </c>
      <c r="M13" s="259">
        <v>1154</v>
      </c>
      <c r="N13" s="379">
        <v>161</v>
      </c>
      <c r="O13" s="379">
        <v>106</v>
      </c>
      <c r="P13" s="406">
        <v>27</v>
      </c>
      <c r="Q13" s="221">
        <v>18</v>
      </c>
      <c r="R13" s="406">
        <v>6</v>
      </c>
      <c r="S13" s="406">
        <v>6</v>
      </c>
      <c r="T13" s="406">
        <v>5</v>
      </c>
      <c r="U13" s="406">
        <v>2</v>
      </c>
      <c r="V13" s="406">
        <v>1</v>
      </c>
    </row>
    <row r="14" spans="1:22" x14ac:dyDescent="0.2">
      <c r="A14" t="s">
        <v>10</v>
      </c>
      <c r="B14" s="221">
        <v>167</v>
      </c>
      <c r="C14" s="221">
        <v>215</v>
      </c>
      <c r="D14" s="221">
        <v>1498</v>
      </c>
      <c r="E14" s="221">
        <v>1687</v>
      </c>
      <c r="F14" s="221">
        <v>498</v>
      </c>
      <c r="G14" s="221">
        <v>199</v>
      </c>
      <c r="H14" s="214">
        <v>94</v>
      </c>
      <c r="I14" s="214">
        <v>85</v>
      </c>
      <c r="J14" s="214">
        <v>80</v>
      </c>
      <c r="K14" s="214">
        <v>101</v>
      </c>
      <c r="L14" s="259">
        <v>548</v>
      </c>
      <c r="M14" s="259">
        <v>240</v>
      </c>
      <c r="N14" s="379">
        <v>39</v>
      </c>
      <c r="O14" s="379">
        <v>22</v>
      </c>
      <c r="P14" s="379">
        <v>10</v>
      </c>
      <c r="Q14" s="221">
        <v>4</v>
      </c>
      <c r="R14" s="379">
        <v>3</v>
      </c>
      <c r="S14" s="379">
        <v>0</v>
      </c>
      <c r="T14" s="379">
        <v>2</v>
      </c>
      <c r="U14" s="379">
        <v>1</v>
      </c>
      <c r="V14" s="379">
        <v>0</v>
      </c>
    </row>
    <row r="15" spans="1:22" x14ac:dyDescent="0.2">
      <c r="A15" t="s">
        <v>11</v>
      </c>
      <c r="B15" s="221">
        <v>106</v>
      </c>
      <c r="C15" s="221">
        <v>114</v>
      </c>
      <c r="D15" s="221">
        <v>953</v>
      </c>
      <c r="E15" s="221">
        <v>1015</v>
      </c>
      <c r="F15" s="221">
        <v>411</v>
      </c>
      <c r="G15" s="221">
        <v>217</v>
      </c>
      <c r="H15" s="214">
        <v>78</v>
      </c>
      <c r="I15" s="214">
        <v>67</v>
      </c>
      <c r="J15" s="214">
        <v>70</v>
      </c>
      <c r="K15" s="214">
        <v>91</v>
      </c>
      <c r="L15" s="259">
        <v>483</v>
      </c>
      <c r="M15" s="259">
        <v>240</v>
      </c>
      <c r="N15" s="379">
        <v>48</v>
      </c>
      <c r="O15" s="379">
        <v>24</v>
      </c>
      <c r="P15" s="379">
        <v>4</v>
      </c>
      <c r="Q15" s="221">
        <v>5</v>
      </c>
      <c r="R15" s="379">
        <v>2</v>
      </c>
      <c r="S15" s="379">
        <v>0</v>
      </c>
      <c r="T15" s="379">
        <v>1</v>
      </c>
      <c r="U15" s="379">
        <v>1</v>
      </c>
      <c r="V15" s="379">
        <v>0</v>
      </c>
    </row>
    <row r="16" spans="1:22" x14ac:dyDescent="0.2">
      <c r="A16" s="11"/>
      <c r="B16" s="222"/>
      <c r="C16" s="222"/>
      <c r="D16" s="222"/>
      <c r="E16" s="222"/>
      <c r="F16" s="222"/>
      <c r="G16" s="222"/>
      <c r="H16" s="214"/>
      <c r="I16" s="214"/>
      <c r="J16" s="214"/>
      <c r="K16" s="399"/>
      <c r="L16" s="401"/>
      <c r="M16" s="386"/>
      <c r="N16" s="387"/>
      <c r="O16" s="387"/>
      <c r="P16" s="387"/>
      <c r="Q16" s="387"/>
      <c r="R16" s="387"/>
      <c r="S16" s="387"/>
      <c r="T16" s="387"/>
      <c r="U16" s="387"/>
      <c r="V16" s="387"/>
    </row>
    <row r="17" spans="1:22" x14ac:dyDescent="0.2">
      <c r="A17" s="13" t="s">
        <v>12</v>
      </c>
      <c r="B17" s="388">
        <v>2001</v>
      </c>
      <c r="C17" s="388">
        <v>1836</v>
      </c>
      <c r="D17" s="388">
        <v>9475</v>
      </c>
      <c r="E17" s="388">
        <v>7864</v>
      </c>
      <c r="F17" s="388">
        <v>4333</v>
      </c>
      <c r="G17" s="388">
        <v>4400</v>
      </c>
      <c r="H17" s="225">
        <v>3255</v>
      </c>
      <c r="I17" s="402">
        <v>4312</v>
      </c>
      <c r="J17" s="402">
        <v>9134</v>
      </c>
      <c r="K17" s="398">
        <v>6789</v>
      </c>
      <c r="L17" s="392">
        <v>9703</v>
      </c>
      <c r="M17" s="392">
        <v>5860</v>
      </c>
      <c r="N17" s="407">
        <v>1505</v>
      </c>
      <c r="O17" s="407">
        <v>775</v>
      </c>
      <c r="P17" s="407">
        <v>446</v>
      </c>
      <c r="Q17" s="407">
        <v>1182</v>
      </c>
      <c r="R17" s="407">
        <v>396</v>
      </c>
      <c r="S17" s="407">
        <v>125</v>
      </c>
      <c r="T17" s="407">
        <v>121</v>
      </c>
      <c r="U17" s="407">
        <v>31</v>
      </c>
      <c r="V17" s="407">
        <v>13</v>
      </c>
    </row>
    <row r="18" spans="1:22" x14ac:dyDescent="0.2">
      <c r="B18" s="221"/>
      <c r="C18" s="221"/>
      <c r="D18" s="221"/>
      <c r="E18" s="221"/>
      <c r="F18" s="221"/>
      <c r="G18" s="221"/>
      <c r="H18" s="214"/>
      <c r="I18" s="214"/>
      <c r="J18" s="214"/>
      <c r="K18" s="399"/>
      <c r="L18" s="400"/>
      <c r="M18" s="223"/>
      <c r="N18" s="222"/>
      <c r="O18" s="222"/>
      <c r="P18" s="222"/>
      <c r="Q18" s="222"/>
      <c r="R18" s="222"/>
      <c r="S18" s="222"/>
      <c r="T18" s="222"/>
      <c r="U18" s="222"/>
      <c r="V18" s="222"/>
    </row>
    <row r="19" spans="1:22" x14ac:dyDescent="0.2">
      <c r="A19" t="s">
        <v>13</v>
      </c>
      <c r="B19" s="221">
        <v>1691</v>
      </c>
      <c r="C19" s="221">
        <v>1587</v>
      </c>
      <c r="D19" s="221">
        <v>8162</v>
      </c>
      <c r="E19" s="221">
        <v>6653</v>
      </c>
      <c r="F19" s="221">
        <v>3890</v>
      </c>
      <c r="G19" s="221">
        <v>4186</v>
      </c>
      <c r="H19" s="214">
        <v>3156</v>
      </c>
      <c r="I19" s="214">
        <v>4123</v>
      </c>
      <c r="J19" s="214">
        <v>8510</v>
      </c>
      <c r="K19" s="214">
        <v>6177</v>
      </c>
      <c r="L19" s="391">
        <v>8254</v>
      </c>
      <c r="M19" s="391">
        <v>4773</v>
      </c>
      <c r="N19" s="406">
        <v>1322</v>
      </c>
      <c r="O19" s="406">
        <v>729</v>
      </c>
      <c r="P19" s="9">
        <v>398</v>
      </c>
      <c r="Q19" s="9">
        <v>1110</v>
      </c>
      <c r="R19" s="9">
        <v>361</v>
      </c>
      <c r="S19" s="9">
        <v>117</v>
      </c>
      <c r="T19" s="9">
        <v>113</v>
      </c>
      <c r="U19" s="9">
        <v>25</v>
      </c>
      <c r="V19" s="9">
        <v>7</v>
      </c>
    </row>
    <row r="20" spans="1:22" x14ac:dyDescent="0.2">
      <c r="A20" t="s">
        <v>14</v>
      </c>
      <c r="B20" s="221">
        <v>107</v>
      </c>
      <c r="C20" s="221">
        <v>49</v>
      </c>
      <c r="D20" s="221">
        <v>279</v>
      </c>
      <c r="E20" s="221">
        <v>263</v>
      </c>
      <c r="F20" s="221">
        <v>125</v>
      </c>
      <c r="G20" s="221">
        <v>49</v>
      </c>
      <c r="H20" s="214">
        <v>24</v>
      </c>
      <c r="I20" s="214">
        <v>52</v>
      </c>
      <c r="J20" s="214">
        <v>143</v>
      </c>
      <c r="K20" s="214">
        <v>113</v>
      </c>
      <c r="L20" s="391">
        <v>163</v>
      </c>
      <c r="M20" s="391">
        <v>129</v>
      </c>
      <c r="N20" s="406">
        <v>26</v>
      </c>
      <c r="O20" s="406">
        <v>20</v>
      </c>
      <c r="P20" s="9">
        <v>14</v>
      </c>
      <c r="Q20" s="9">
        <v>21</v>
      </c>
      <c r="R20" s="9">
        <v>9</v>
      </c>
      <c r="S20" s="9">
        <v>5</v>
      </c>
      <c r="T20" s="9">
        <v>7</v>
      </c>
      <c r="U20" s="9">
        <v>5</v>
      </c>
      <c r="V20" s="9">
        <v>2</v>
      </c>
    </row>
    <row r="21" spans="1:22" x14ac:dyDescent="0.2">
      <c r="A21" t="s">
        <v>15</v>
      </c>
      <c r="B21" s="221">
        <v>203</v>
      </c>
      <c r="C21" s="221">
        <v>200</v>
      </c>
      <c r="D21" s="221">
        <v>1034</v>
      </c>
      <c r="E21" s="221">
        <v>948</v>
      </c>
      <c r="F21" s="221">
        <v>318</v>
      </c>
      <c r="G21" s="221">
        <v>165</v>
      </c>
      <c r="H21" s="214">
        <v>75</v>
      </c>
      <c r="I21" s="214">
        <v>137</v>
      </c>
      <c r="J21" s="214">
        <v>481</v>
      </c>
      <c r="K21" s="214">
        <v>499</v>
      </c>
      <c r="L21" s="391">
        <v>1286</v>
      </c>
      <c r="M21" s="391">
        <v>958</v>
      </c>
      <c r="N21" s="406">
        <v>157</v>
      </c>
      <c r="O21" s="406">
        <v>26</v>
      </c>
      <c r="P21" s="9">
        <v>34</v>
      </c>
      <c r="Q21" s="9">
        <v>51</v>
      </c>
      <c r="R21" s="9">
        <v>26</v>
      </c>
      <c r="S21" s="9">
        <v>3</v>
      </c>
      <c r="T21" s="9">
        <v>1</v>
      </c>
      <c r="U21" s="9">
        <v>1</v>
      </c>
      <c r="V21" s="9">
        <v>4</v>
      </c>
    </row>
    <row r="22" spans="1:22" x14ac:dyDescent="0.2">
      <c r="A22" s="11"/>
      <c r="B22" s="387"/>
      <c r="C22" s="387"/>
      <c r="D22" s="387"/>
      <c r="E22" s="387"/>
      <c r="F22" s="387"/>
      <c r="G22" s="387"/>
      <c r="H22" s="214"/>
      <c r="I22" s="214"/>
      <c r="J22" s="214"/>
      <c r="K22" s="214"/>
      <c r="L22" s="386"/>
      <c r="M22" s="386"/>
      <c r="N22" s="387"/>
      <c r="O22" s="387"/>
      <c r="P22" s="387"/>
      <c r="Q22" s="387"/>
      <c r="R22" s="387"/>
      <c r="S22" s="387"/>
      <c r="T22" s="387"/>
      <c r="U22" s="387"/>
      <c r="V22" s="387"/>
    </row>
    <row r="23" spans="1:22" x14ac:dyDescent="0.2">
      <c r="A23" s="13" t="s">
        <v>16</v>
      </c>
      <c r="B23" s="393">
        <v>1</v>
      </c>
      <c r="C23" s="393">
        <v>15</v>
      </c>
      <c r="D23" s="393">
        <v>54</v>
      </c>
      <c r="E23" s="393">
        <v>71</v>
      </c>
      <c r="F23" s="393">
        <v>11</v>
      </c>
      <c r="G23" s="393">
        <v>7</v>
      </c>
      <c r="H23" s="226">
        <v>2</v>
      </c>
      <c r="I23" s="226">
        <v>6</v>
      </c>
      <c r="J23" s="226">
        <v>14</v>
      </c>
      <c r="K23" s="226">
        <v>16</v>
      </c>
      <c r="L23" s="392">
        <v>44</v>
      </c>
      <c r="M23" s="392">
        <v>36</v>
      </c>
      <c r="N23" s="407">
        <v>3</v>
      </c>
      <c r="O23" s="407">
        <v>1</v>
      </c>
      <c r="P23" s="407">
        <v>1</v>
      </c>
      <c r="Q23" s="407">
        <v>0</v>
      </c>
      <c r="R23" s="407">
        <v>2</v>
      </c>
      <c r="S23" s="407">
        <v>1</v>
      </c>
      <c r="T23" s="407">
        <v>2</v>
      </c>
      <c r="U23" s="407">
        <v>0</v>
      </c>
      <c r="V23" s="407">
        <v>0</v>
      </c>
    </row>
    <row r="24" spans="1:22" ht="13.5" thickBot="1" x14ac:dyDescent="0.25">
      <c r="A24" s="16" t="s">
        <v>17</v>
      </c>
      <c r="B24" s="394">
        <v>3326</v>
      </c>
      <c r="C24" s="394">
        <v>3667</v>
      </c>
      <c r="D24" s="394">
        <v>25833</v>
      </c>
      <c r="E24" s="394">
        <v>22184</v>
      </c>
      <c r="F24" s="394">
        <v>8398</v>
      </c>
      <c r="G24" s="394">
        <v>6100</v>
      </c>
      <c r="H24" s="403">
        <v>4036</v>
      </c>
      <c r="I24" s="404">
        <v>5017</v>
      </c>
      <c r="J24" s="404">
        <v>10459</v>
      </c>
      <c r="K24" s="405">
        <v>8068</v>
      </c>
      <c r="L24" s="382">
        <v>15526</v>
      </c>
      <c r="M24" s="382">
        <v>8544</v>
      </c>
      <c r="N24" s="408">
        <v>1917</v>
      </c>
      <c r="O24" s="408">
        <v>960</v>
      </c>
      <c r="P24" s="408">
        <v>500</v>
      </c>
      <c r="Q24" s="408">
        <v>1246</v>
      </c>
      <c r="R24" s="408">
        <v>424</v>
      </c>
      <c r="S24" s="408">
        <v>137</v>
      </c>
      <c r="T24" s="408">
        <v>143</v>
      </c>
      <c r="U24" s="408">
        <v>36</v>
      </c>
      <c r="V24" s="408">
        <v>19</v>
      </c>
    </row>
    <row r="25" spans="1:22" x14ac:dyDescent="0.2">
      <c r="A25" s="68" t="s">
        <v>132</v>
      </c>
      <c r="Q25" s="248"/>
      <c r="R25" s="9"/>
      <c r="S25" s="9"/>
    </row>
    <row r="26" spans="1:22" x14ac:dyDescent="0.2">
      <c r="A26" s="18" t="s">
        <v>20</v>
      </c>
      <c r="H26" s="21"/>
      <c r="Q26" s="248"/>
      <c r="R26" s="9"/>
      <c r="S26" s="9"/>
    </row>
    <row r="27" spans="1:22" x14ac:dyDescent="0.2">
      <c r="A27" s="252" t="s">
        <v>195</v>
      </c>
      <c r="Q27" s="248"/>
      <c r="R27" s="9"/>
      <c r="S27" s="9"/>
    </row>
    <row r="28" spans="1:22" x14ac:dyDescent="0.2">
      <c r="A28" s="19" t="s">
        <v>21</v>
      </c>
      <c r="Q28" s="248"/>
      <c r="R28" s="248"/>
    </row>
    <row r="29" spans="1:22" x14ac:dyDescent="0.2">
      <c r="Q29" s="248"/>
      <c r="R29" s="9"/>
      <c r="S29" s="9"/>
    </row>
    <row r="30" spans="1:22" x14ac:dyDescent="0.2">
      <c r="Q30" s="248"/>
      <c r="R30" s="9"/>
      <c r="S30" s="9"/>
    </row>
  </sheetData>
  <phoneticPr fontId="17" type="noConversion"/>
  <hyperlinks>
    <hyperlink ref="A28" location="Kapitalmarkedsstatistik!A1" display="Tilbage til Udlånsvirksomhed" xr:uid="{00000000-0004-0000-1400-000000000000}"/>
  </hyperlinks>
  <pageMargins left="0.74803149606299213" right="0.74803149606299213" top="0.98425196850393704" bottom="0.98425196850393704" header="0" footer="0"/>
  <pageSetup paperSize="9" scale="64" orientation="landscape"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Ark22">
    <pageSetUpPr fitToPage="1"/>
  </sheetPr>
  <dimension ref="A2:V29"/>
  <sheetViews>
    <sheetView workbookViewId="0">
      <pane xSplit="1" ySplit="4" topLeftCell="O5" activePane="bottomRight" state="frozen"/>
      <selection pane="topRight" activeCell="B1" sqref="B1"/>
      <selection pane="bottomLeft" activeCell="A5" sqref="A5"/>
      <selection pane="bottomRight" activeCell="U3" sqref="U3"/>
    </sheetView>
  </sheetViews>
  <sheetFormatPr defaultRowHeight="12.75" x14ac:dyDescent="0.2"/>
  <cols>
    <col min="1" max="1" width="112.5703125" bestFit="1" customWidth="1"/>
    <col min="2" max="6" width="10.7109375" customWidth="1"/>
    <col min="8" max="8" width="9.28515625" bestFit="1" customWidth="1"/>
    <col min="10" max="10" width="10.28515625" bestFit="1" customWidth="1"/>
    <col min="13" max="13" width="9.28515625" bestFit="1" customWidth="1"/>
    <col min="16" max="17" width="9.28515625" bestFit="1" customWidth="1"/>
    <col min="18" max="18" width="10.28515625" bestFit="1" customWidth="1"/>
    <col min="19" max="19" width="10.28515625" style="248" bestFit="1" customWidth="1"/>
  </cols>
  <sheetData>
    <row r="2" spans="1:22" x14ac:dyDescent="0.2">
      <c r="A2" s="1" t="s">
        <v>216</v>
      </c>
    </row>
    <row r="3" spans="1:22" x14ac:dyDescent="0.2">
      <c r="A3" s="2" t="s">
        <v>0</v>
      </c>
      <c r="B3" s="108">
        <v>1999</v>
      </c>
      <c r="C3" s="108">
        <v>2000</v>
      </c>
      <c r="D3" s="108">
        <v>2001</v>
      </c>
      <c r="E3" s="108">
        <v>2002</v>
      </c>
      <c r="F3" s="108">
        <v>2003</v>
      </c>
      <c r="G3" s="108">
        <v>2004</v>
      </c>
      <c r="H3" s="111">
        <v>2005</v>
      </c>
      <c r="I3" s="111">
        <v>2006</v>
      </c>
      <c r="J3" s="111">
        <v>2007</v>
      </c>
      <c r="K3" s="182">
        <v>2008</v>
      </c>
      <c r="L3" s="182">
        <v>2009</v>
      </c>
      <c r="M3" s="111">
        <v>2010</v>
      </c>
      <c r="N3" s="111">
        <v>2011</v>
      </c>
      <c r="O3" s="111">
        <v>2012</v>
      </c>
      <c r="P3" s="111">
        <v>2013</v>
      </c>
      <c r="Q3" s="111">
        <v>2014</v>
      </c>
      <c r="R3" s="111">
        <v>2015</v>
      </c>
      <c r="S3" s="111">
        <v>2016</v>
      </c>
      <c r="T3" s="111">
        <v>2017</v>
      </c>
      <c r="U3" s="111">
        <v>2018</v>
      </c>
      <c r="V3" s="111">
        <v>2019</v>
      </c>
    </row>
    <row r="4" spans="1:22" x14ac:dyDescent="0.2">
      <c r="A4" s="5" t="s">
        <v>1</v>
      </c>
      <c r="B4" s="6">
        <v>3.7498469999999999</v>
      </c>
      <c r="C4" s="6">
        <v>41.185538000000001</v>
      </c>
      <c r="D4" s="6">
        <v>255.65295900000001</v>
      </c>
      <c r="E4" s="6">
        <v>1643.099463</v>
      </c>
      <c r="F4" s="6">
        <v>3992.5797289999996</v>
      </c>
      <c r="G4" s="6">
        <v>3698.3422019999998</v>
      </c>
      <c r="H4" s="39">
        <v>4452.764901999999</v>
      </c>
      <c r="I4" s="39">
        <v>3255.3000379999999</v>
      </c>
      <c r="J4" s="39">
        <v>2052.8432540000003</v>
      </c>
      <c r="K4" s="137">
        <v>899.09765699999991</v>
      </c>
      <c r="L4" s="8">
        <v>1050.9389080000001</v>
      </c>
      <c r="M4" s="8">
        <v>1536.2342619999999</v>
      </c>
      <c r="N4" s="8">
        <v>3987.3864910000002</v>
      </c>
      <c r="O4" s="8">
        <v>3237.2182170000001</v>
      </c>
      <c r="P4" s="8">
        <v>2084.0088430000001</v>
      </c>
      <c r="Q4" s="8">
        <v>2928.890116</v>
      </c>
      <c r="R4" s="8">
        <v>2021.733976</v>
      </c>
      <c r="S4" s="8">
        <v>1469.7665999999999</v>
      </c>
      <c r="T4" s="8">
        <v>2039.313408</v>
      </c>
      <c r="U4" s="8">
        <v>821.059663</v>
      </c>
      <c r="V4" s="8">
        <v>701.28493400000002</v>
      </c>
    </row>
    <row r="5" spans="1:22" x14ac:dyDescent="0.2">
      <c r="B5" s="9"/>
      <c r="C5" s="9"/>
      <c r="D5" s="9"/>
      <c r="E5" s="9"/>
      <c r="F5" s="9"/>
      <c r="G5" s="9"/>
      <c r="H5" s="40"/>
      <c r="I5" s="40"/>
      <c r="J5" s="40"/>
      <c r="K5" s="139"/>
      <c r="L5" s="287"/>
      <c r="M5" s="69"/>
      <c r="N5" s="69"/>
      <c r="O5" s="69"/>
      <c r="P5" s="69"/>
      <c r="Q5" s="69"/>
      <c r="R5" s="69"/>
      <c r="S5" s="69"/>
      <c r="T5" s="69"/>
      <c r="U5" s="69"/>
      <c r="V5" s="69"/>
    </row>
    <row r="6" spans="1:22" x14ac:dyDescent="0.2">
      <c r="A6" t="s">
        <v>2</v>
      </c>
      <c r="B6" s="9">
        <v>2.764202</v>
      </c>
      <c r="C6" s="9">
        <v>11.075825</v>
      </c>
      <c r="D6" s="9">
        <v>117.45340300000001</v>
      </c>
      <c r="E6" s="9">
        <v>600.79587600000002</v>
      </c>
      <c r="F6" s="9">
        <v>494.00228199999998</v>
      </c>
      <c r="G6" s="9">
        <v>454.22634199999999</v>
      </c>
      <c r="H6" s="40">
        <v>1037.9500229999999</v>
      </c>
      <c r="I6" s="40">
        <v>1334.855771</v>
      </c>
      <c r="J6" s="40">
        <v>1224.768814</v>
      </c>
      <c r="K6" s="139">
        <v>292.61005699999998</v>
      </c>
      <c r="L6" s="48">
        <v>509.86908</v>
      </c>
      <c r="M6" s="48">
        <v>674.86888599999997</v>
      </c>
      <c r="N6" s="48">
        <v>2340.0986459999999</v>
      </c>
      <c r="O6" s="48">
        <v>1472.4472109999999</v>
      </c>
      <c r="P6" s="48">
        <v>1091.437113</v>
      </c>
      <c r="Q6" s="48">
        <v>2325</v>
      </c>
      <c r="R6" s="48">
        <v>1587.5652869999999</v>
      </c>
      <c r="S6" s="48">
        <v>1043.7621240000001</v>
      </c>
      <c r="T6" s="48">
        <v>1616.576094</v>
      </c>
      <c r="U6" s="48">
        <v>450.94181700000001</v>
      </c>
      <c r="V6" s="48">
        <v>422.161449</v>
      </c>
    </row>
    <row r="7" spans="1:22" x14ac:dyDescent="0.2">
      <c r="A7" t="s">
        <v>3</v>
      </c>
      <c r="B7" s="9">
        <v>0</v>
      </c>
      <c r="C7" s="9">
        <v>0</v>
      </c>
      <c r="D7" s="9">
        <v>0</v>
      </c>
      <c r="E7" s="9">
        <v>0</v>
      </c>
      <c r="F7" s="9">
        <v>0</v>
      </c>
      <c r="G7" s="9">
        <v>0</v>
      </c>
      <c r="H7" s="9">
        <v>0</v>
      </c>
      <c r="I7" s="9">
        <v>0</v>
      </c>
      <c r="J7" s="9">
        <v>0</v>
      </c>
      <c r="K7" s="9">
        <v>0</v>
      </c>
      <c r="L7" s="12">
        <v>0</v>
      </c>
      <c r="M7" s="12">
        <v>0</v>
      </c>
      <c r="N7" s="256">
        <v>0</v>
      </c>
      <c r="O7" s="256">
        <v>0</v>
      </c>
      <c r="P7" s="256">
        <v>0</v>
      </c>
      <c r="Q7" s="256">
        <v>3</v>
      </c>
      <c r="R7" s="256">
        <v>0</v>
      </c>
      <c r="S7" s="256">
        <v>0</v>
      </c>
      <c r="T7" s="256">
        <v>0</v>
      </c>
      <c r="U7" s="256">
        <v>0</v>
      </c>
      <c r="V7" s="256">
        <v>0</v>
      </c>
    </row>
    <row r="8" spans="1:22" x14ac:dyDescent="0.2">
      <c r="A8" t="s">
        <v>4</v>
      </c>
      <c r="B8" s="9">
        <v>0</v>
      </c>
      <c r="C8" s="9">
        <v>0</v>
      </c>
      <c r="D8" s="9">
        <v>0</v>
      </c>
      <c r="E8" s="9">
        <v>0</v>
      </c>
      <c r="F8" s="9">
        <v>0</v>
      </c>
      <c r="G8" s="9">
        <v>0</v>
      </c>
      <c r="H8" s="9">
        <v>0</v>
      </c>
      <c r="I8" s="9">
        <v>0</v>
      </c>
      <c r="J8" s="9">
        <v>0</v>
      </c>
      <c r="K8" s="9">
        <v>0</v>
      </c>
      <c r="L8" s="12">
        <v>0</v>
      </c>
      <c r="M8" s="12">
        <v>0</v>
      </c>
      <c r="N8" s="256">
        <v>0</v>
      </c>
      <c r="O8" s="256">
        <v>0</v>
      </c>
      <c r="P8" s="256">
        <v>0</v>
      </c>
      <c r="Q8" s="256">
        <v>0</v>
      </c>
      <c r="R8" s="256">
        <v>0</v>
      </c>
      <c r="S8" s="256">
        <v>0</v>
      </c>
      <c r="T8" s="256">
        <v>0</v>
      </c>
      <c r="U8" s="256">
        <v>0</v>
      </c>
      <c r="V8" s="256">
        <v>0</v>
      </c>
    </row>
    <row r="9" spans="1:22" x14ac:dyDescent="0.2">
      <c r="A9" t="s">
        <v>5</v>
      </c>
      <c r="B9" s="9">
        <v>0</v>
      </c>
      <c r="C9" s="9">
        <v>0</v>
      </c>
      <c r="D9" s="9">
        <v>0</v>
      </c>
      <c r="E9" s="9">
        <v>0</v>
      </c>
      <c r="F9" s="9">
        <v>0</v>
      </c>
      <c r="G9" s="9">
        <v>0</v>
      </c>
      <c r="H9" s="9">
        <v>0</v>
      </c>
      <c r="I9" s="9">
        <v>0</v>
      </c>
      <c r="J9" s="9">
        <v>0</v>
      </c>
      <c r="K9" s="9">
        <v>0</v>
      </c>
      <c r="L9" s="12">
        <v>0</v>
      </c>
      <c r="M9" s="12">
        <v>0</v>
      </c>
      <c r="N9" s="256">
        <v>36.106422999999999</v>
      </c>
      <c r="O9" s="256">
        <v>0</v>
      </c>
      <c r="P9" s="256">
        <v>2.2085659999999998</v>
      </c>
      <c r="Q9" s="256">
        <v>0</v>
      </c>
      <c r="R9" s="256">
        <v>0</v>
      </c>
      <c r="S9" s="256">
        <v>0</v>
      </c>
      <c r="T9" s="256">
        <v>0</v>
      </c>
      <c r="U9" s="256">
        <v>0</v>
      </c>
      <c r="V9" s="256">
        <v>0</v>
      </c>
    </row>
    <row r="10" spans="1:22" x14ac:dyDescent="0.2">
      <c r="A10" t="s">
        <v>6</v>
      </c>
      <c r="B10" s="9">
        <v>0</v>
      </c>
      <c r="C10" s="9">
        <v>0</v>
      </c>
      <c r="D10" s="9">
        <v>13.121425</v>
      </c>
      <c r="E10" s="9">
        <v>27.971097</v>
      </c>
      <c r="F10" s="9">
        <v>51.859599000000003</v>
      </c>
      <c r="G10" s="9">
        <v>22.552617000000001</v>
      </c>
      <c r="H10" s="40">
        <v>61.941684999999993</v>
      </c>
      <c r="I10" s="40">
        <v>72.678179</v>
      </c>
      <c r="J10" s="40">
        <v>16.534257</v>
      </c>
      <c r="K10" s="40">
        <v>37.877645999999999</v>
      </c>
      <c r="L10" s="48">
        <v>50.503177000000001</v>
      </c>
      <c r="M10" s="48">
        <v>26.629802000000002</v>
      </c>
      <c r="N10" s="48">
        <v>12.792115000000001</v>
      </c>
      <c r="O10" s="48">
        <v>82.926291000000006</v>
      </c>
      <c r="P10" s="288">
        <v>0</v>
      </c>
      <c r="Q10" s="288">
        <v>74</v>
      </c>
      <c r="R10" s="261">
        <v>16.054532999999999</v>
      </c>
      <c r="S10" s="261">
        <v>65.406819999999996</v>
      </c>
      <c r="T10" s="261">
        <v>8.0020849999999992</v>
      </c>
      <c r="U10" s="261">
        <v>0.56950000000000001</v>
      </c>
      <c r="V10" s="261">
        <v>2.1453440000000001</v>
      </c>
    </row>
    <row r="11" spans="1:22" x14ac:dyDescent="0.2">
      <c r="A11" t="s">
        <v>7</v>
      </c>
      <c r="B11" s="9">
        <v>2.764202</v>
      </c>
      <c r="C11" s="9">
        <v>11.075825</v>
      </c>
      <c r="D11" s="9">
        <v>104.33197800000001</v>
      </c>
      <c r="E11" s="9">
        <v>572.82477900000004</v>
      </c>
      <c r="F11" s="9">
        <v>442.14268299999998</v>
      </c>
      <c r="G11" s="9">
        <v>431.67372499999999</v>
      </c>
      <c r="H11" s="40">
        <v>976.00833800000021</v>
      </c>
      <c r="I11" s="40">
        <v>1262.177592</v>
      </c>
      <c r="J11" s="40">
        <v>1208.234557</v>
      </c>
      <c r="K11" s="40">
        <v>254.73241100000001</v>
      </c>
      <c r="L11" s="48">
        <v>459.365903</v>
      </c>
      <c r="M11" s="48">
        <v>648.23908400000005</v>
      </c>
      <c r="N11" s="48">
        <v>2291.200108</v>
      </c>
      <c r="O11" s="48">
        <v>1389.5209199999999</v>
      </c>
      <c r="P11" s="48">
        <v>1089.2285469999999</v>
      </c>
      <c r="Q11" s="48">
        <v>2248</v>
      </c>
      <c r="R11" s="48">
        <v>1571.5107539999999</v>
      </c>
      <c r="S11" s="48">
        <v>978.35530400000005</v>
      </c>
      <c r="T11" s="48">
        <v>1608.5740089999999</v>
      </c>
      <c r="U11" s="48">
        <v>450.37231700000001</v>
      </c>
      <c r="V11" s="48">
        <v>420.01610499999998</v>
      </c>
    </row>
    <row r="12" spans="1:22" x14ac:dyDescent="0.2">
      <c r="A12" t="s">
        <v>8</v>
      </c>
      <c r="B12" s="9">
        <v>0.98564499999999999</v>
      </c>
      <c r="C12" s="9">
        <v>30.109713000000003</v>
      </c>
      <c r="D12" s="9">
        <v>138.199556</v>
      </c>
      <c r="E12" s="9">
        <v>1042.3035869999999</v>
      </c>
      <c r="F12" s="9">
        <v>3498.5774469999997</v>
      </c>
      <c r="G12" s="9">
        <v>3244.1158599999999</v>
      </c>
      <c r="H12" s="40">
        <v>3414.8148789999996</v>
      </c>
      <c r="I12" s="40">
        <v>1920.4442669999999</v>
      </c>
      <c r="J12" s="40">
        <v>828.0744400000001</v>
      </c>
      <c r="K12" s="139">
        <v>606.48759999999993</v>
      </c>
      <c r="L12" s="48">
        <v>541.06982800000003</v>
      </c>
      <c r="M12" s="48">
        <v>861.36537599999997</v>
      </c>
      <c r="N12" s="48">
        <v>1647.2878450000001</v>
      </c>
      <c r="O12" s="48">
        <v>1764.7710059999999</v>
      </c>
      <c r="P12" s="48">
        <v>992.57173</v>
      </c>
      <c r="Q12" s="48">
        <v>604</v>
      </c>
      <c r="R12" s="48">
        <v>434.16868899999997</v>
      </c>
      <c r="S12" s="48">
        <v>426.00447600000001</v>
      </c>
      <c r="T12" s="48">
        <v>422.73731400000003</v>
      </c>
      <c r="U12" s="48">
        <v>370.11784600000004</v>
      </c>
      <c r="V12" s="48">
        <v>279.12348500000002</v>
      </c>
    </row>
    <row r="13" spans="1:22" x14ac:dyDescent="0.2">
      <c r="A13" t="s">
        <v>9</v>
      </c>
      <c r="B13" s="9">
        <v>0.45798800000000001</v>
      </c>
      <c r="C13" s="9">
        <v>25.615691000000002</v>
      </c>
      <c r="D13" s="9">
        <v>122.04050700000001</v>
      </c>
      <c r="E13" s="9">
        <v>843.075379</v>
      </c>
      <c r="F13" s="9">
        <v>3002.5657409999999</v>
      </c>
      <c r="G13" s="9">
        <v>2777.1151089999998</v>
      </c>
      <c r="H13" s="40">
        <v>3055.5130569999992</v>
      </c>
      <c r="I13" s="40">
        <v>1702.9383459999999</v>
      </c>
      <c r="J13" s="40">
        <v>727.49063000000001</v>
      </c>
      <c r="K13" s="40">
        <v>549.31408699999997</v>
      </c>
      <c r="L13" s="48">
        <v>465.689255</v>
      </c>
      <c r="M13" s="48">
        <v>751.29190600000004</v>
      </c>
      <c r="N13" s="48">
        <v>1390.425113</v>
      </c>
      <c r="O13" s="48">
        <v>1446.513537</v>
      </c>
      <c r="P13" s="48">
        <v>794.99796400000002</v>
      </c>
      <c r="Q13" s="48">
        <v>472</v>
      </c>
      <c r="R13" s="48">
        <v>333.51369799999998</v>
      </c>
      <c r="S13" s="48">
        <v>342.56629700000002</v>
      </c>
      <c r="T13" s="48">
        <v>349.929438</v>
      </c>
      <c r="U13" s="48">
        <v>307.98098900000002</v>
      </c>
      <c r="V13" s="48">
        <v>226.38691299999999</v>
      </c>
    </row>
    <row r="14" spans="1:22" x14ac:dyDescent="0.2">
      <c r="A14" t="s">
        <v>10</v>
      </c>
      <c r="B14" s="9">
        <v>0.207234</v>
      </c>
      <c r="C14" s="9">
        <v>4.2886009999999999</v>
      </c>
      <c r="D14" s="9">
        <v>13.111146</v>
      </c>
      <c r="E14" s="9">
        <v>160.396985</v>
      </c>
      <c r="F14" s="9">
        <v>351.46417600000001</v>
      </c>
      <c r="G14" s="9">
        <v>317.35328399999997</v>
      </c>
      <c r="H14" s="40">
        <v>239.06771099999995</v>
      </c>
      <c r="I14" s="40">
        <v>157.71764999999999</v>
      </c>
      <c r="J14" s="40">
        <v>79.739395000000002</v>
      </c>
      <c r="K14" s="40">
        <v>45.921427999999999</v>
      </c>
      <c r="L14" s="48">
        <v>49.861243999999999</v>
      </c>
      <c r="M14" s="48">
        <v>78.866849000000002</v>
      </c>
      <c r="N14" s="48">
        <v>165.182489</v>
      </c>
      <c r="O14" s="48">
        <v>203.61046899999999</v>
      </c>
      <c r="P14" s="48">
        <v>150.018677</v>
      </c>
      <c r="Q14" s="48">
        <v>89</v>
      </c>
      <c r="R14" s="48">
        <v>80.234181000000007</v>
      </c>
      <c r="S14" s="48">
        <v>48.270772999999998</v>
      </c>
      <c r="T14" s="48">
        <v>54.616301000000007</v>
      </c>
      <c r="U14" s="48">
        <v>42.683329999999998</v>
      </c>
      <c r="V14" s="48">
        <v>26.684505000000001</v>
      </c>
    </row>
    <row r="15" spans="1:22" x14ac:dyDescent="0.2">
      <c r="A15" t="s">
        <v>11</v>
      </c>
      <c r="B15" s="9">
        <v>0.32042300000000001</v>
      </c>
      <c r="C15" s="9">
        <v>0.20542099999999999</v>
      </c>
      <c r="D15" s="9">
        <v>3.0479029999999998</v>
      </c>
      <c r="E15" s="9">
        <v>38.831223000000001</v>
      </c>
      <c r="F15" s="9">
        <v>144.54752999999999</v>
      </c>
      <c r="G15" s="9">
        <v>149.64746700000001</v>
      </c>
      <c r="H15" s="40">
        <v>120.23411100000001</v>
      </c>
      <c r="I15" s="40">
        <v>59.788271000000002</v>
      </c>
      <c r="J15" s="40">
        <v>20.844415000000001</v>
      </c>
      <c r="K15" s="40">
        <v>11.252084999999999</v>
      </c>
      <c r="L15" s="48">
        <v>25.519328999999999</v>
      </c>
      <c r="M15" s="48">
        <v>31.206620999999998</v>
      </c>
      <c r="N15" s="48">
        <v>91.680243000000004</v>
      </c>
      <c r="O15" s="48">
        <v>114.64700000000001</v>
      </c>
      <c r="P15" s="48">
        <v>47.555089000000002</v>
      </c>
      <c r="Q15" s="48">
        <v>43</v>
      </c>
      <c r="R15" s="48">
        <v>20.420809999999999</v>
      </c>
      <c r="S15" s="48">
        <v>35.167406</v>
      </c>
      <c r="T15" s="48">
        <v>18.191575</v>
      </c>
      <c r="U15" s="48">
        <v>19.453527000000001</v>
      </c>
      <c r="V15" s="48">
        <v>26.052067000000001</v>
      </c>
    </row>
    <row r="16" spans="1:22" x14ac:dyDescent="0.2">
      <c r="A16" s="11"/>
      <c r="B16" s="12"/>
      <c r="C16" s="12"/>
      <c r="D16" s="12"/>
      <c r="E16" s="12"/>
      <c r="F16" s="12"/>
      <c r="G16" s="12"/>
      <c r="H16" s="40"/>
      <c r="I16" s="40"/>
      <c r="J16" s="40"/>
      <c r="K16" s="139"/>
      <c r="L16" s="289"/>
      <c r="M16" s="294"/>
      <c r="N16" s="11"/>
      <c r="O16" s="11"/>
      <c r="P16" s="11"/>
      <c r="Q16" s="11"/>
      <c r="R16" s="11"/>
      <c r="S16" s="11"/>
      <c r="T16" s="11"/>
      <c r="U16" s="11"/>
      <c r="V16" s="11"/>
    </row>
    <row r="17" spans="1:22" x14ac:dyDescent="0.2">
      <c r="A17" s="13" t="s">
        <v>12</v>
      </c>
      <c r="B17" s="6">
        <v>1.3796040000000001</v>
      </c>
      <c r="C17" s="6">
        <v>65.787368999999998</v>
      </c>
      <c r="D17" s="6">
        <v>564.99175400000001</v>
      </c>
      <c r="E17" s="6">
        <v>2405.4691550000002</v>
      </c>
      <c r="F17" s="6">
        <v>2640.8917459999998</v>
      </c>
      <c r="G17" s="6">
        <v>3210.0379320000002</v>
      </c>
      <c r="H17" s="39">
        <v>5344.6662060000008</v>
      </c>
      <c r="I17" s="39">
        <v>6597.9507039999999</v>
      </c>
      <c r="J17" s="39">
        <v>14449.010217000001</v>
      </c>
      <c r="K17" s="137">
        <v>4678.5912400000007</v>
      </c>
      <c r="L17" s="231">
        <v>2929.4487079999999</v>
      </c>
      <c r="M17" s="231">
        <v>4842.8435959999997</v>
      </c>
      <c r="N17" s="231">
        <v>11417.834000000001</v>
      </c>
      <c r="O17" s="231">
        <v>11991.290568</v>
      </c>
      <c r="P17" s="231">
        <v>13403.809703000001</v>
      </c>
      <c r="Q17" s="231">
        <v>26664</v>
      </c>
      <c r="R17" s="231">
        <v>15889.798349000001</v>
      </c>
      <c r="S17" s="231">
        <f>SUM(S19:S21)</f>
        <v>11746.477634000001</v>
      </c>
      <c r="T17" s="231">
        <v>23509.198174000001</v>
      </c>
      <c r="U17" s="231">
        <v>7311.5290230000001</v>
      </c>
      <c r="V17" s="231">
        <v>5531.8396309999998</v>
      </c>
    </row>
    <row r="18" spans="1:22" x14ac:dyDescent="0.2">
      <c r="B18" s="9"/>
      <c r="C18" s="9"/>
      <c r="D18" s="9"/>
      <c r="E18" s="9"/>
      <c r="F18" s="9"/>
      <c r="G18" s="9"/>
      <c r="H18" s="40"/>
      <c r="I18" s="40"/>
      <c r="J18" s="40"/>
      <c r="K18" s="139"/>
      <c r="L18" s="139"/>
      <c r="M18" s="217"/>
      <c r="O18" s="248"/>
      <c r="P18" s="248"/>
      <c r="Q18" s="248"/>
      <c r="R18" s="248"/>
      <c r="T18" s="248"/>
      <c r="U18" s="248"/>
      <c r="V18" s="248"/>
    </row>
    <row r="19" spans="1:22" x14ac:dyDescent="0.2">
      <c r="A19" t="s">
        <v>13</v>
      </c>
      <c r="B19" s="9">
        <v>1.332228</v>
      </c>
      <c r="C19" s="9">
        <v>56.233471999999999</v>
      </c>
      <c r="D19" s="9">
        <v>451.49040400000001</v>
      </c>
      <c r="E19" s="9">
        <v>1963.9308020000001</v>
      </c>
      <c r="F19" s="9">
        <v>2105.2003479999998</v>
      </c>
      <c r="G19" s="9">
        <v>2669.8667340000002</v>
      </c>
      <c r="H19" s="40">
        <v>4153.3909389999999</v>
      </c>
      <c r="I19" s="40">
        <v>2916.1214810000001</v>
      </c>
      <c r="J19" s="40">
        <v>12309.876469000001</v>
      </c>
      <c r="K19" s="40">
        <v>3950.1233750000001</v>
      </c>
      <c r="L19" s="10">
        <v>2138.5545120000002</v>
      </c>
      <c r="M19" s="10">
        <v>3411.7963450000002</v>
      </c>
      <c r="N19" s="10">
        <v>7263.426743</v>
      </c>
      <c r="O19" s="10">
        <v>8587.9724709999991</v>
      </c>
      <c r="P19" s="10">
        <v>11210.177469</v>
      </c>
      <c r="Q19" s="10">
        <v>24192</v>
      </c>
      <c r="R19" s="10">
        <v>14063.678680999999</v>
      </c>
      <c r="S19" s="10">
        <v>10804.343885</v>
      </c>
      <c r="T19" s="10">
        <v>22238.030561</v>
      </c>
      <c r="U19" s="10">
        <v>6758.4116210000002</v>
      </c>
      <c r="V19" s="10">
        <v>4559.471262</v>
      </c>
    </row>
    <row r="20" spans="1:22" x14ac:dyDescent="0.2">
      <c r="A20" t="s">
        <v>14</v>
      </c>
      <c r="B20" s="9">
        <v>0</v>
      </c>
      <c r="C20" s="9">
        <v>2.4316369999999998</v>
      </c>
      <c r="D20" s="9">
        <v>17.745269</v>
      </c>
      <c r="E20" s="9">
        <v>100.586607</v>
      </c>
      <c r="F20" s="9">
        <v>306.86484300000001</v>
      </c>
      <c r="G20" s="9">
        <v>140.73153500000001</v>
      </c>
      <c r="H20" s="40">
        <v>526.81999700000006</v>
      </c>
      <c r="I20" s="40">
        <v>1555.7043759999999</v>
      </c>
      <c r="J20" s="40">
        <v>626.37418300000002</v>
      </c>
      <c r="K20" s="40">
        <v>335.473004</v>
      </c>
      <c r="L20" s="10">
        <v>104.589446</v>
      </c>
      <c r="M20" s="10">
        <v>116.506766</v>
      </c>
      <c r="N20" s="10">
        <v>845.57670499999995</v>
      </c>
      <c r="O20" s="10">
        <v>595.98877400000003</v>
      </c>
      <c r="P20" s="10">
        <v>401.56030299999998</v>
      </c>
      <c r="Q20" s="10">
        <v>323</v>
      </c>
      <c r="R20" s="10">
        <v>107.362968</v>
      </c>
      <c r="S20" s="10">
        <v>29.030054</v>
      </c>
      <c r="T20" s="10">
        <v>65.725782000000009</v>
      </c>
      <c r="U20" s="10">
        <v>92.34054900000001</v>
      </c>
      <c r="V20" s="10">
        <v>91.409164000000004</v>
      </c>
    </row>
    <row r="21" spans="1:22" x14ac:dyDescent="0.2">
      <c r="A21" t="s">
        <v>15</v>
      </c>
      <c r="B21" s="9">
        <v>4.7376000000000001E-2</v>
      </c>
      <c r="C21" s="9">
        <v>7.1222599999999998</v>
      </c>
      <c r="D21" s="9">
        <v>95.756080999999995</v>
      </c>
      <c r="E21" s="9">
        <v>340.95174600000001</v>
      </c>
      <c r="F21" s="9">
        <v>228.82655500000001</v>
      </c>
      <c r="G21" s="9">
        <v>399.439663</v>
      </c>
      <c r="H21" s="40">
        <v>664.45527000000004</v>
      </c>
      <c r="I21" s="40">
        <v>2126.124847</v>
      </c>
      <c r="J21" s="40">
        <v>1512.7595650000001</v>
      </c>
      <c r="K21" s="40">
        <v>392.99486100000001</v>
      </c>
      <c r="L21" s="10">
        <v>686.30475000000001</v>
      </c>
      <c r="M21" s="10">
        <v>1314.540485</v>
      </c>
      <c r="N21" s="10">
        <v>3308.8305519999999</v>
      </c>
      <c r="O21" s="10">
        <v>2807.3293229999999</v>
      </c>
      <c r="P21" s="10">
        <v>1792.0719309999999</v>
      </c>
      <c r="Q21" s="10">
        <v>2149</v>
      </c>
      <c r="R21" s="10">
        <v>1718.7566999999999</v>
      </c>
      <c r="S21" s="10">
        <v>913.10369500000002</v>
      </c>
      <c r="T21" s="10">
        <v>1205.4418310000001</v>
      </c>
      <c r="U21" s="10">
        <v>460.77685299999996</v>
      </c>
      <c r="V21" s="10">
        <v>880.959205</v>
      </c>
    </row>
    <row r="22" spans="1:22" x14ac:dyDescent="0.2">
      <c r="A22" s="11"/>
      <c r="B22" s="14"/>
      <c r="C22" s="14"/>
      <c r="D22" s="14"/>
      <c r="E22" s="14"/>
      <c r="F22" s="14"/>
      <c r="G22" s="14"/>
      <c r="H22" s="40"/>
      <c r="I22" s="40"/>
      <c r="J22" s="40"/>
      <c r="K22" s="40"/>
      <c r="L22" s="40"/>
      <c r="M22" s="217"/>
      <c r="O22" s="248"/>
      <c r="P22" s="248"/>
      <c r="Q22" s="248"/>
      <c r="R22" s="248"/>
      <c r="T22" s="248"/>
      <c r="U22" s="248"/>
      <c r="V22" s="248"/>
    </row>
    <row r="23" spans="1:22" x14ac:dyDescent="0.2">
      <c r="A23" s="13" t="s">
        <v>16</v>
      </c>
      <c r="B23" s="15">
        <v>0</v>
      </c>
      <c r="C23" s="15">
        <v>0</v>
      </c>
      <c r="D23" s="15">
        <v>0.30082500000000001</v>
      </c>
      <c r="E23" s="15">
        <v>0.40038000000000001</v>
      </c>
      <c r="F23" s="15">
        <v>8.1240559999999995</v>
      </c>
      <c r="G23" s="15">
        <v>38.013218999999999</v>
      </c>
      <c r="H23" s="39">
        <v>882.73095799999999</v>
      </c>
      <c r="I23" s="39">
        <v>21.417586</v>
      </c>
      <c r="J23" s="39">
        <v>51.083316000000003</v>
      </c>
      <c r="K23" s="207">
        <v>415.84264400000001</v>
      </c>
      <c r="L23" s="8">
        <v>2.9103690000000002</v>
      </c>
      <c r="M23" s="8">
        <v>10.023702999999999</v>
      </c>
      <c r="N23" s="8">
        <v>76.316282000000001</v>
      </c>
      <c r="O23" s="8">
        <v>52.853662</v>
      </c>
      <c r="P23" s="8">
        <v>66.210211999999999</v>
      </c>
      <c r="Q23" s="8">
        <v>21</v>
      </c>
      <c r="R23" s="8">
        <v>45.234656000000001</v>
      </c>
      <c r="S23" s="8">
        <v>12.802329</v>
      </c>
      <c r="T23" s="8">
        <v>26.611751999999999</v>
      </c>
      <c r="U23" s="8">
        <v>0.66389100000000001</v>
      </c>
      <c r="V23" s="8">
        <v>7.9669309999999998</v>
      </c>
    </row>
    <row r="24" spans="1:22" ht="13.5" thickBot="1" x14ac:dyDescent="0.25">
      <c r="A24" s="16" t="s">
        <v>17</v>
      </c>
      <c r="B24" s="17">
        <v>5.1294509999999995</v>
      </c>
      <c r="C24" s="17">
        <v>106.97290699999999</v>
      </c>
      <c r="D24" s="17">
        <v>820.94553800000006</v>
      </c>
      <c r="E24" s="17">
        <v>4048.9689980000003</v>
      </c>
      <c r="F24" s="17">
        <v>6641.595530999999</v>
      </c>
      <c r="G24" s="17">
        <v>6946.3933530000004</v>
      </c>
      <c r="H24" s="41">
        <v>10680.162065999999</v>
      </c>
      <c r="I24" s="41">
        <v>9874.6683279999997</v>
      </c>
      <c r="J24" s="41">
        <v>16552.936787000002</v>
      </c>
      <c r="K24" s="178">
        <v>5993.5315410000012</v>
      </c>
      <c r="L24" s="20">
        <v>3983.2979850000002</v>
      </c>
      <c r="M24" s="20">
        <v>6389.1015610000004</v>
      </c>
      <c r="N24" s="20">
        <v>15481.536773</v>
      </c>
      <c r="O24" s="20">
        <v>15281.362447</v>
      </c>
      <c r="P24" s="20">
        <v>15554.028758</v>
      </c>
      <c r="Q24" s="20">
        <v>29613.890115999999</v>
      </c>
      <c r="R24" s="20">
        <v>17956.766981000001</v>
      </c>
      <c r="S24" s="20">
        <v>13229.046563</v>
      </c>
      <c r="T24" s="20">
        <v>25575.123334000004</v>
      </c>
      <c r="U24" s="20">
        <v>8133.2525770000002</v>
      </c>
      <c r="V24" s="20">
        <v>6241.091496</v>
      </c>
    </row>
    <row r="25" spans="1:22" x14ac:dyDescent="0.2">
      <c r="A25" s="68" t="s">
        <v>132</v>
      </c>
      <c r="M25" s="10"/>
      <c r="Q25" s="248"/>
      <c r="R25" s="9"/>
      <c r="S25" s="9"/>
    </row>
    <row r="26" spans="1:22" x14ac:dyDescent="0.2">
      <c r="A26" s="18" t="s">
        <v>20</v>
      </c>
      <c r="M26" s="10"/>
      <c r="Q26" s="248"/>
      <c r="R26" s="9"/>
      <c r="S26" s="9"/>
    </row>
    <row r="27" spans="1:22" x14ac:dyDescent="0.2">
      <c r="A27" s="252" t="s">
        <v>195</v>
      </c>
      <c r="M27" s="10"/>
    </row>
    <row r="28" spans="1:22" x14ac:dyDescent="0.2">
      <c r="A28" s="19" t="s">
        <v>21</v>
      </c>
    </row>
    <row r="29" spans="1:22" x14ac:dyDescent="0.2">
      <c r="M29" s="21"/>
    </row>
  </sheetData>
  <phoneticPr fontId="17" type="noConversion"/>
  <hyperlinks>
    <hyperlink ref="A28" location="Kapitalmarkedsstatistik!A1" display="Tilbage til Udlånsvirksomhed" xr:uid="{00000000-0004-0000-1500-000000000000}"/>
  </hyperlinks>
  <pageMargins left="0.74803149606299213" right="0.74803149606299213" top="0.98425196850393704" bottom="0.98425196850393704" header="0" footer="0"/>
  <pageSetup paperSize="9" scale="64" orientation="landscape"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Ark23">
    <pageSetUpPr fitToPage="1"/>
  </sheetPr>
  <dimension ref="A2:V28"/>
  <sheetViews>
    <sheetView workbookViewId="0">
      <pane xSplit="1" ySplit="4" topLeftCell="M5" activePane="bottomRight" state="frozen"/>
      <selection pane="topRight" activeCell="B1" sqref="B1"/>
      <selection pane="bottomLeft" activeCell="A5" sqref="A5"/>
      <selection pane="bottomRight" activeCell="U3" sqref="U3"/>
    </sheetView>
  </sheetViews>
  <sheetFormatPr defaultRowHeight="12.75" x14ac:dyDescent="0.2"/>
  <cols>
    <col min="1" max="1" width="112.5703125" bestFit="1" customWidth="1"/>
    <col min="2" max="6" width="10.7109375" customWidth="1"/>
    <col min="8" max="8" width="9.28515625" bestFit="1" customWidth="1"/>
    <col min="17" max="18" width="9.28515625" bestFit="1" customWidth="1"/>
    <col min="19" max="19" width="9.28515625" style="248" bestFit="1" customWidth="1"/>
  </cols>
  <sheetData>
    <row r="2" spans="1:22" x14ac:dyDescent="0.2">
      <c r="A2" s="1" t="s">
        <v>217</v>
      </c>
    </row>
    <row r="3" spans="1:22" x14ac:dyDescent="0.2">
      <c r="A3" s="2" t="s">
        <v>0</v>
      </c>
      <c r="B3" s="108">
        <v>1999</v>
      </c>
      <c r="C3" s="108">
        <v>2000</v>
      </c>
      <c r="D3" s="108">
        <v>2001</v>
      </c>
      <c r="E3" s="108">
        <v>2002</v>
      </c>
      <c r="F3" s="108">
        <v>2003</v>
      </c>
      <c r="G3" s="108">
        <v>2004</v>
      </c>
      <c r="H3" s="111">
        <v>2005</v>
      </c>
      <c r="I3" s="111">
        <v>2006</v>
      </c>
      <c r="J3" s="111">
        <v>2007</v>
      </c>
      <c r="K3" s="182">
        <v>2008</v>
      </c>
      <c r="L3" s="182">
        <v>2009</v>
      </c>
      <c r="M3" s="111">
        <v>2010</v>
      </c>
      <c r="N3" s="111">
        <v>2011</v>
      </c>
      <c r="O3" s="111">
        <v>2012</v>
      </c>
      <c r="P3" s="111">
        <v>2013</v>
      </c>
      <c r="Q3" s="111">
        <v>2014</v>
      </c>
      <c r="R3" s="111">
        <v>2015</v>
      </c>
      <c r="S3" s="111">
        <v>2016</v>
      </c>
      <c r="T3" s="111">
        <v>2017</v>
      </c>
      <c r="U3" s="111">
        <v>2018</v>
      </c>
      <c r="V3" s="111">
        <v>2019</v>
      </c>
    </row>
    <row r="4" spans="1:22" x14ac:dyDescent="0.2">
      <c r="A4" s="5" t="s">
        <v>1</v>
      </c>
      <c r="B4" s="6">
        <v>14.290813999999999</v>
      </c>
      <c r="C4" s="6">
        <v>86.653723999999997</v>
      </c>
      <c r="D4" s="6">
        <v>356.615542</v>
      </c>
      <c r="E4" s="6">
        <v>1408.4220549999998</v>
      </c>
      <c r="F4" s="6">
        <v>2929.0148639999998</v>
      </c>
      <c r="G4" s="6">
        <v>3147.7770609999998</v>
      </c>
      <c r="H4" s="39">
        <v>2856.5389100000002</v>
      </c>
      <c r="I4" s="39">
        <v>1907.2454130000001</v>
      </c>
      <c r="J4" s="39">
        <v>1156.554134</v>
      </c>
      <c r="K4" s="137">
        <v>784.39401199999998</v>
      </c>
      <c r="L4" s="8">
        <v>601.43854099999999</v>
      </c>
      <c r="M4" s="8">
        <v>826.06518300000005</v>
      </c>
      <c r="N4" s="8">
        <v>1646.389304</v>
      </c>
      <c r="O4" s="8">
        <v>1293.720607</v>
      </c>
      <c r="P4" s="8">
        <v>1589.779354</v>
      </c>
      <c r="Q4" s="8">
        <v>1424.111067</v>
      </c>
      <c r="R4" s="8">
        <v>1387.816108</v>
      </c>
      <c r="S4" s="8">
        <v>1180.766519</v>
      </c>
      <c r="T4" s="8">
        <v>1120.8328369999999</v>
      </c>
      <c r="U4" s="8">
        <v>1207.0741170000001</v>
      </c>
      <c r="V4" s="8">
        <v>1098.1676279999999</v>
      </c>
    </row>
    <row r="5" spans="1:22" x14ac:dyDescent="0.2">
      <c r="B5" s="9"/>
      <c r="C5" s="9"/>
      <c r="D5" s="9"/>
      <c r="E5" s="9"/>
      <c r="F5" s="9"/>
      <c r="G5" s="9"/>
      <c r="H5" s="40"/>
      <c r="I5" s="40"/>
      <c r="J5" s="40"/>
      <c r="K5" s="139"/>
      <c r="L5" s="287"/>
      <c r="M5" s="69"/>
      <c r="N5" s="69"/>
      <c r="O5" s="69"/>
      <c r="P5" s="69"/>
      <c r="Q5" s="69"/>
      <c r="R5" s="69"/>
      <c r="S5" s="69"/>
      <c r="T5" s="69"/>
      <c r="U5" s="69"/>
      <c r="V5" s="69"/>
    </row>
    <row r="6" spans="1:22" x14ac:dyDescent="0.2">
      <c r="A6" t="s">
        <v>2</v>
      </c>
      <c r="B6" s="34">
        <v>2.9761199999999999</v>
      </c>
      <c r="C6" s="34">
        <v>10.063901</v>
      </c>
      <c r="D6" s="34">
        <v>154.340656</v>
      </c>
      <c r="E6" s="34">
        <v>239.11858100000001</v>
      </c>
      <c r="F6" s="34">
        <v>442.06980499999997</v>
      </c>
      <c r="G6" s="34">
        <v>381.20530300000001</v>
      </c>
      <c r="H6" s="507">
        <v>530.3311490000001</v>
      </c>
      <c r="I6" s="507">
        <v>324.604828</v>
      </c>
      <c r="J6" s="508">
        <v>278.06497300000001</v>
      </c>
      <c r="K6" s="508">
        <v>251.86964499999999</v>
      </c>
      <c r="L6" s="261">
        <v>206.24158499999999</v>
      </c>
      <c r="M6" s="261">
        <v>184.305037</v>
      </c>
      <c r="N6" s="261">
        <v>904.07903599999997</v>
      </c>
      <c r="O6" s="261">
        <v>372.59990099999999</v>
      </c>
      <c r="P6" s="261">
        <v>888.67501600000003</v>
      </c>
      <c r="Q6" s="261">
        <v>551.81229199999996</v>
      </c>
      <c r="R6" s="261">
        <v>561.98488399999997</v>
      </c>
      <c r="S6" s="261">
        <v>524.04322200000001</v>
      </c>
      <c r="T6" s="261">
        <v>445.49135200000001</v>
      </c>
      <c r="U6" s="261">
        <v>493.91049599999997</v>
      </c>
      <c r="V6" s="261">
        <v>491.174916</v>
      </c>
    </row>
    <row r="7" spans="1:22" x14ac:dyDescent="0.2">
      <c r="A7" t="s">
        <v>3</v>
      </c>
      <c r="B7" s="34">
        <v>0</v>
      </c>
      <c r="C7" s="34">
        <v>0</v>
      </c>
      <c r="D7" s="34">
        <v>0</v>
      </c>
      <c r="E7" s="34">
        <v>0</v>
      </c>
      <c r="F7" s="34">
        <v>0</v>
      </c>
      <c r="G7" s="34">
        <v>0</v>
      </c>
      <c r="H7" s="34">
        <v>0</v>
      </c>
      <c r="I7" s="34">
        <v>0</v>
      </c>
      <c r="J7" s="34">
        <v>0</v>
      </c>
      <c r="K7" s="34">
        <v>0</v>
      </c>
      <c r="L7" s="73">
        <v>0</v>
      </c>
      <c r="M7" s="73">
        <v>0</v>
      </c>
      <c r="N7" s="73">
        <v>0.58126699999999998</v>
      </c>
      <c r="O7" s="73">
        <v>0</v>
      </c>
      <c r="P7" s="73">
        <v>0</v>
      </c>
      <c r="Q7" s="73">
        <v>0</v>
      </c>
      <c r="R7" s="73">
        <v>0</v>
      </c>
      <c r="S7" s="73">
        <v>0</v>
      </c>
      <c r="T7" s="73">
        <v>0</v>
      </c>
      <c r="U7" s="73">
        <v>0</v>
      </c>
      <c r="V7" s="73">
        <v>0</v>
      </c>
    </row>
    <row r="8" spans="1:22" x14ac:dyDescent="0.2">
      <c r="A8" t="s">
        <v>4</v>
      </c>
      <c r="B8" s="34">
        <v>0</v>
      </c>
      <c r="C8" s="34">
        <v>0</v>
      </c>
      <c r="D8" s="34">
        <v>0</v>
      </c>
      <c r="E8" s="34">
        <v>0</v>
      </c>
      <c r="F8" s="34">
        <v>0</v>
      </c>
      <c r="G8" s="34">
        <v>0</v>
      </c>
      <c r="H8" s="34">
        <v>0</v>
      </c>
      <c r="I8" s="34">
        <v>0</v>
      </c>
      <c r="J8" s="34">
        <v>0</v>
      </c>
      <c r="K8" s="34">
        <v>0</v>
      </c>
      <c r="L8" s="73">
        <v>0</v>
      </c>
      <c r="M8" s="73">
        <v>0</v>
      </c>
      <c r="N8" s="73">
        <v>0</v>
      </c>
      <c r="O8" s="73">
        <v>0</v>
      </c>
      <c r="P8" s="73">
        <v>0</v>
      </c>
      <c r="Q8" s="73">
        <v>0</v>
      </c>
      <c r="R8" s="73">
        <v>0</v>
      </c>
      <c r="S8" s="73">
        <v>0</v>
      </c>
      <c r="T8" s="73">
        <v>0</v>
      </c>
      <c r="U8" s="73">
        <v>0</v>
      </c>
      <c r="V8" s="73">
        <v>0</v>
      </c>
    </row>
    <row r="9" spans="1:22" x14ac:dyDescent="0.2">
      <c r="A9" t="s">
        <v>5</v>
      </c>
      <c r="B9" s="34">
        <v>0</v>
      </c>
      <c r="C9" s="34">
        <v>0</v>
      </c>
      <c r="D9" s="34">
        <v>0</v>
      </c>
      <c r="E9" s="34">
        <v>0</v>
      </c>
      <c r="F9" s="34">
        <v>0</v>
      </c>
      <c r="G9" s="34">
        <v>0</v>
      </c>
      <c r="H9" s="34">
        <v>0</v>
      </c>
      <c r="I9" s="34">
        <v>0</v>
      </c>
      <c r="J9" s="34">
        <v>0</v>
      </c>
      <c r="K9" s="34">
        <v>0</v>
      </c>
      <c r="L9" s="73">
        <v>0</v>
      </c>
      <c r="M9" s="73">
        <v>0</v>
      </c>
      <c r="N9" s="73">
        <v>0</v>
      </c>
      <c r="O9" s="73">
        <v>0</v>
      </c>
      <c r="P9" s="73">
        <v>9.4132979999999993</v>
      </c>
      <c r="Q9" s="73">
        <v>0</v>
      </c>
      <c r="R9" s="73">
        <v>0</v>
      </c>
      <c r="S9" s="73">
        <v>0</v>
      </c>
      <c r="T9" s="73">
        <v>0</v>
      </c>
      <c r="U9" s="73">
        <v>0</v>
      </c>
      <c r="V9" s="73">
        <v>0</v>
      </c>
    </row>
    <row r="10" spans="1:22" x14ac:dyDescent="0.2">
      <c r="A10" t="s">
        <v>6</v>
      </c>
      <c r="B10" s="34">
        <v>2.9761199999999999</v>
      </c>
      <c r="C10" s="34">
        <v>-2.5797180000000002</v>
      </c>
      <c r="D10" s="34">
        <v>0</v>
      </c>
      <c r="E10" s="34">
        <v>8.3499999999999998E-3</v>
      </c>
      <c r="F10" s="34">
        <v>37.902025999999999</v>
      </c>
      <c r="G10" s="34">
        <v>14.883117</v>
      </c>
      <c r="H10" s="507">
        <v>30.882709999999999</v>
      </c>
      <c r="I10" s="507">
        <v>16.055520000000001</v>
      </c>
      <c r="J10" s="507">
        <v>5.7855439999999998</v>
      </c>
      <c r="K10" s="507">
        <v>0</v>
      </c>
      <c r="L10" s="261">
        <v>41.733009000000003</v>
      </c>
      <c r="M10" s="261">
        <v>10.427229000000001</v>
      </c>
      <c r="N10" s="261">
        <v>11.451293</v>
      </c>
      <c r="O10" s="261">
        <v>6.5111129999999999</v>
      </c>
      <c r="P10" s="261">
        <v>513.17292999999995</v>
      </c>
      <c r="Q10" s="261">
        <v>0</v>
      </c>
      <c r="R10" s="261">
        <v>0.60864499999999999</v>
      </c>
      <c r="S10" s="261">
        <v>0</v>
      </c>
      <c r="T10" s="261">
        <v>0</v>
      </c>
      <c r="U10" s="261">
        <v>0</v>
      </c>
      <c r="V10" s="261">
        <v>2.9930639999999999</v>
      </c>
    </row>
    <row r="11" spans="1:22" x14ac:dyDescent="0.2">
      <c r="A11" t="s">
        <v>7</v>
      </c>
      <c r="B11" s="34">
        <v>0</v>
      </c>
      <c r="C11" s="34">
        <v>12.643618999999999</v>
      </c>
      <c r="D11" s="34">
        <v>154.340656</v>
      </c>
      <c r="E11" s="34">
        <v>239.110231</v>
      </c>
      <c r="F11" s="34">
        <v>404.167779</v>
      </c>
      <c r="G11" s="34">
        <v>366.32218599999999</v>
      </c>
      <c r="H11" s="507">
        <v>499.44843900000001</v>
      </c>
      <c r="I11" s="507">
        <v>308.549308</v>
      </c>
      <c r="J11" s="507">
        <v>272.27942899999999</v>
      </c>
      <c r="K11" s="507">
        <v>251.86964499999999</v>
      </c>
      <c r="L11" s="261">
        <v>164.50857600000001</v>
      </c>
      <c r="M11" s="261">
        <v>173.87780799999999</v>
      </c>
      <c r="N11" s="261">
        <v>892.04647599999998</v>
      </c>
      <c r="O11" s="261">
        <v>366.08878800000002</v>
      </c>
      <c r="P11" s="261">
        <v>366.08878800000002</v>
      </c>
      <c r="Q11" s="261">
        <v>551.81229199999996</v>
      </c>
      <c r="R11" s="261">
        <v>561.37623900000006</v>
      </c>
      <c r="S11" s="261">
        <v>524.04322200000001</v>
      </c>
      <c r="T11" s="261">
        <v>445.49135200000001</v>
      </c>
      <c r="U11" s="261">
        <v>493.91049599999997</v>
      </c>
      <c r="V11" s="261">
        <v>488.18185199999999</v>
      </c>
    </row>
    <row r="12" spans="1:22" x14ac:dyDescent="0.2">
      <c r="A12" t="s">
        <v>8</v>
      </c>
      <c r="B12" s="34">
        <v>11.314693999999999</v>
      </c>
      <c r="C12" s="34">
        <v>76.589822999999996</v>
      </c>
      <c r="D12" s="34">
        <v>202.27488600000001</v>
      </c>
      <c r="E12" s="34">
        <v>1169.3034739999998</v>
      </c>
      <c r="F12" s="34">
        <v>2486.9450589999997</v>
      </c>
      <c r="G12" s="34">
        <v>2766.571758</v>
      </c>
      <c r="H12" s="507">
        <v>2326.2077610000001</v>
      </c>
      <c r="I12" s="507">
        <v>1582.6405850000001</v>
      </c>
      <c r="J12" s="507">
        <v>878.48916099999997</v>
      </c>
      <c r="K12" s="508">
        <v>532.52436699999998</v>
      </c>
      <c r="L12" s="261">
        <v>395.196956</v>
      </c>
      <c r="M12" s="261">
        <v>641.76014599999996</v>
      </c>
      <c r="N12" s="261">
        <v>742.31026799999995</v>
      </c>
      <c r="O12" s="261">
        <v>921.12070600000004</v>
      </c>
      <c r="P12" s="261">
        <v>701.10433799999998</v>
      </c>
      <c r="Q12" s="261">
        <v>872.29877499999998</v>
      </c>
      <c r="R12" s="261">
        <v>825.83122400000002</v>
      </c>
      <c r="S12" s="261">
        <v>659.13522399999999</v>
      </c>
      <c r="T12" s="261">
        <v>675.34148500000003</v>
      </c>
      <c r="U12" s="261">
        <v>713.16362100000003</v>
      </c>
      <c r="V12" s="261">
        <v>606.99271199999998</v>
      </c>
    </row>
    <row r="13" spans="1:22" x14ac:dyDescent="0.2">
      <c r="A13" t="s">
        <v>9</v>
      </c>
      <c r="B13" s="34">
        <v>9.2630370000000006</v>
      </c>
      <c r="C13" s="34">
        <v>52.100617</v>
      </c>
      <c r="D13" s="34">
        <v>173.76314600000001</v>
      </c>
      <c r="E13" s="34">
        <v>933.44100700000001</v>
      </c>
      <c r="F13" s="34">
        <v>2079.417054</v>
      </c>
      <c r="G13" s="34">
        <v>2248.656825</v>
      </c>
      <c r="H13" s="507">
        <v>1919.1343670000001</v>
      </c>
      <c r="I13" s="507">
        <v>1311.5028930000001</v>
      </c>
      <c r="J13" s="507">
        <v>700.054576</v>
      </c>
      <c r="K13" s="507">
        <v>424.27380299999999</v>
      </c>
      <c r="L13" s="261">
        <v>316.99508400000002</v>
      </c>
      <c r="M13" s="261">
        <v>498.37249800000001</v>
      </c>
      <c r="N13" s="261">
        <v>552.24632499999996</v>
      </c>
      <c r="O13" s="261">
        <v>706.727304</v>
      </c>
      <c r="P13" s="261">
        <v>516.656069</v>
      </c>
      <c r="Q13" s="261">
        <v>629.543812</v>
      </c>
      <c r="R13" s="261">
        <v>620.53216799999996</v>
      </c>
      <c r="S13" s="261">
        <v>472.01272999999998</v>
      </c>
      <c r="T13" s="261">
        <v>508.607415</v>
      </c>
      <c r="U13" s="261">
        <v>522.20069699999999</v>
      </c>
      <c r="V13" s="261">
        <v>459.14345100000003</v>
      </c>
    </row>
    <row r="14" spans="1:22" x14ac:dyDescent="0.2">
      <c r="A14" t="s">
        <v>10</v>
      </c>
      <c r="B14" s="34">
        <v>1.6833070000000001</v>
      </c>
      <c r="C14" s="34">
        <v>21.664733999999999</v>
      </c>
      <c r="D14" s="34">
        <v>17.806844000000002</v>
      </c>
      <c r="E14" s="34">
        <v>179.55906999999999</v>
      </c>
      <c r="F14" s="34">
        <v>299.68097799999998</v>
      </c>
      <c r="G14" s="34">
        <v>366.53421800000001</v>
      </c>
      <c r="H14" s="507">
        <v>277.82469600000002</v>
      </c>
      <c r="I14" s="507">
        <v>181.74549200000001</v>
      </c>
      <c r="J14" s="507">
        <v>122.570885</v>
      </c>
      <c r="K14" s="507">
        <v>72.353689000000003</v>
      </c>
      <c r="L14" s="261">
        <v>51.000807999999999</v>
      </c>
      <c r="M14" s="261">
        <v>106.58788800000001</v>
      </c>
      <c r="N14" s="261">
        <v>144.88791699999999</v>
      </c>
      <c r="O14" s="261">
        <v>129.768227</v>
      </c>
      <c r="P14" s="261">
        <v>118.513251</v>
      </c>
      <c r="Q14" s="261">
        <v>149.486323</v>
      </c>
      <c r="R14" s="261">
        <v>132.08877799999999</v>
      </c>
      <c r="S14" s="261">
        <v>127.017623</v>
      </c>
      <c r="T14" s="261">
        <v>85.784065999999996</v>
      </c>
      <c r="U14" s="261">
        <v>94.668268999999995</v>
      </c>
      <c r="V14" s="261">
        <v>62.051614000000001</v>
      </c>
    </row>
    <row r="15" spans="1:22" x14ac:dyDescent="0.2">
      <c r="A15" t="s">
        <v>11</v>
      </c>
      <c r="B15" s="34">
        <v>0.36835000000000001</v>
      </c>
      <c r="C15" s="34">
        <v>2.8244720000000001</v>
      </c>
      <c r="D15" s="34">
        <v>10.704896</v>
      </c>
      <c r="E15" s="34">
        <v>56.303396999999997</v>
      </c>
      <c r="F15" s="34">
        <v>107.847027</v>
      </c>
      <c r="G15" s="34">
        <v>151.38071500000001</v>
      </c>
      <c r="H15" s="507">
        <v>129.24869799999999</v>
      </c>
      <c r="I15" s="507">
        <v>89.392200000000003</v>
      </c>
      <c r="J15" s="507">
        <v>55.863700000000001</v>
      </c>
      <c r="K15" s="507">
        <v>35.896875000000001</v>
      </c>
      <c r="L15" s="261">
        <v>27.201063999999999</v>
      </c>
      <c r="M15" s="261">
        <v>36.799759999999999</v>
      </c>
      <c r="N15" s="261">
        <v>45.176026</v>
      </c>
      <c r="O15" s="261">
        <v>84.625174999999999</v>
      </c>
      <c r="P15" s="261">
        <v>65.935017999999999</v>
      </c>
      <c r="Q15" s="261">
        <v>93.268640000000005</v>
      </c>
      <c r="R15" s="261">
        <v>73.210278000000002</v>
      </c>
      <c r="S15" s="261">
        <v>57.692943999999997</v>
      </c>
      <c r="T15" s="261">
        <v>80.950004000000007</v>
      </c>
      <c r="U15" s="261">
        <v>96.294655000000006</v>
      </c>
      <c r="V15" s="261">
        <v>85.797646999999998</v>
      </c>
    </row>
    <row r="16" spans="1:22" x14ac:dyDescent="0.2">
      <c r="A16" s="11"/>
      <c r="B16" s="12"/>
      <c r="C16" s="12"/>
      <c r="D16" s="12"/>
      <c r="E16" s="12"/>
      <c r="F16" s="12"/>
      <c r="G16" s="12"/>
      <c r="H16" s="9"/>
      <c r="I16" s="9"/>
      <c r="J16" s="9"/>
      <c r="K16" s="139"/>
      <c r="L16" s="289"/>
      <c r="M16" s="11"/>
      <c r="N16" s="11"/>
      <c r="O16" s="11"/>
      <c r="P16" s="11"/>
      <c r="Q16" s="11"/>
      <c r="R16" s="11"/>
      <c r="S16" s="11"/>
      <c r="T16" s="11"/>
      <c r="U16" s="11"/>
      <c r="V16" s="11"/>
    </row>
    <row r="17" spans="1:22" x14ac:dyDescent="0.2">
      <c r="A17" s="13" t="s">
        <v>12</v>
      </c>
      <c r="B17" s="6">
        <v>27.349094999999998</v>
      </c>
      <c r="C17" s="6">
        <v>263.36825699999997</v>
      </c>
      <c r="D17" s="6">
        <v>654.18540499999995</v>
      </c>
      <c r="E17" s="6">
        <v>1450.8890900000001</v>
      </c>
      <c r="F17" s="6">
        <v>2548.2916810000002</v>
      </c>
      <c r="G17" s="6">
        <v>3362.1817759999999</v>
      </c>
      <c r="H17" s="39">
        <v>4449.6647589999993</v>
      </c>
      <c r="I17" s="39">
        <v>4084.2887889999997</v>
      </c>
      <c r="J17" s="39">
        <v>5756.4487339999996</v>
      </c>
      <c r="K17" s="137">
        <v>4459.7337960000004</v>
      </c>
      <c r="L17" s="231">
        <v>2074.110361</v>
      </c>
      <c r="M17" s="231">
        <v>1655.5760949999999</v>
      </c>
      <c r="N17" s="231">
        <v>2983.5428619999998</v>
      </c>
      <c r="O17" s="231">
        <v>3236.2265830000001</v>
      </c>
      <c r="P17" s="231">
        <v>5648.5740729999998</v>
      </c>
      <c r="Q17" s="231">
        <v>6840.1406770000003</v>
      </c>
      <c r="R17" s="231">
        <v>4943.5725050000001</v>
      </c>
      <c r="S17" s="231">
        <v>3802.2439429999999</v>
      </c>
      <c r="T17" s="231">
        <v>7058.2157959999995</v>
      </c>
      <c r="U17" s="231">
        <v>4304.7694739999997</v>
      </c>
      <c r="V17" s="231">
        <v>4082.5228290000005</v>
      </c>
    </row>
    <row r="18" spans="1:22" x14ac:dyDescent="0.2">
      <c r="B18" s="9"/>
      <c r="C18" s="9"/>
      <c r="D18" s="9"/>
      <c r="E18" s="9"/>
      <c r="F18" s="9"/>
      <c r="G18" s="9"/>
      <c r="H18" s="40"/>
      <c r="I18" s="40"/>
      <c r="J18" s="40"/>
      <c r="K18" s="139"/>
      <c r="L18" s="287"/>
      <c r="M18" s="69"/>
      <c r="N18" s="69"/>
      <c r="O18" s="69"/>
      <c r="P18" s="69"/>
      <c r="Q18" s="69"/>
      <c r="R18" s="69"/>
      <c r="S18" s="69"/>
      <c r="T18" s="69"/>
      <c r="U18" s="69"/>
      <c r="V18" s="69"/>
    </row>
    <row r="19" spans="1:22" x14ac:dyDescent="0.2">
      <c r="A19" t="s">
        <v>13</v>
      </c>
      <c r="B19" s="9">
        <v>9.4576600000000006</v>
      </c>
      <c r="C19" s="9">
        <v>189.11263500000001</v>
      </c>
      <c r="D19" s="9">
        <v>445.22242999999997</v>
      </c>
      <c r="E19" s="9">
        <v>1096.5627420000001</v>
      </c>
      <c r="F19" s="9">
        <v>1876.3987380000001</v>
      </c>
      <c r="G19" s="9">
        <v>2572.8130000000001</v>
      </c>
      <c r="H19" s="40">
        <v>3585.7023399999998</v>
      </c>
      <c r="I19" s="40">
        <v>3327.8717099999999</v>
      </c>
      <c r="J19" s="40">
        <v>4843.0201870000001</v>
      </c>
      <c r="K19" s="40">
        <v>3759.3163629999999</v>
      </c>
      <c r="L19" s="48">
        <v>1900.051318</v>
      </c>
      <c r="M19" s="48">
        <v>1315.209118</v>
      </c>
      <c r="N19" s="48">
        <v>1875.2999609999999</v>
      </c>
      <c r="O19" s="48">
        <v>2754.2985269999999</v>
      </c>
      <c r="P19" s="48">
        <v>4677.910277</v>
      </c>
      <c r="Q19" s="48">
        <v>6314.4261999999999</v>
      </c>
      <c r="R19" s="48">
        <v>4151.2031539999998</v>
      </c>
      <c r="S19" s="48">
        <v>3163.155996</v>
      </c>
      <c r="T19" s="48">
        <v>4921.5610429999997</v>
      </c>
      <c r="U19" s="48">
        <v>3438.2174559999999</v>
      </c>
      <c r="V19" s="48">
        <v>2428.267081</v>
      </c>
    </row>
    <row r="20" spans="1:22" x14ac:dyDescent="0.2">
      <c r="A20" t="s">
        <v>14</v>
      </c>
      <c r="B20" s="9">
        <v>13.721874</v>
      </c>
      <c r="C20" s="9">
        <v>16.353774999999999</v>
      </c>
      <c r="D20" s="9">
        <v>71.343265000000002</v>
      </c>
      <c r="E20" s="9">
        <v>144.20364000000001</v>
      </c>
      <c r="F20" s="9">
        <v>157.00949499999999</v>
      </c>
      <c r="G20" s="9">
        <v>143.51080300000001</v>
      </c>
      <c r="H20" s="40">
        <v>209.35636600000001</v>
      </c>
      <c r="I20" s="40">
        <v>147.84179</v>
      </c>
      <c r="J20" s="40">
        <v>356.32853499999999</v>
      </c>
      <c r="K20" s="40">
        <v>400.76179199999996</v>
      </c>
      <c r="L20" s="48">
        <v>44.472583</v>
      </c>
      <c r="M20" s="48">
        <v>27.819638000000001</v>
      </c>
      <c r="N20" s="48">
        <v>590.03042500000004</v>
      </c>
      <c r="O20" s="48">
        <v>165.65190000000001</v>
      </c>
      <c r="P20" s="48">
        <v>105.252961</v>
      </c>
      <c r="Q20" s="48">
        <v>106.965109</v>
      </c>
      <c r="R20" s="48">
        <v>171.999458</v>
      </c>
      <c r="S20" s="48">
        <v>141.43222299999999</v>
      </c>
      <c r="T20" s="48">
        <v>1476.2956199999999</v>
      </c>
      <c r="U20" s="48">
        <v>116.97691</v>
      </c>
      <c r="V20" s="48">
        <v>74.239487999999994</v>
      </c>
    </row>
    <row r="21" spans="1:22" x14ac:dyDescent="0.2">
      <c r="A21" t="s">
        <v>15</v>
      </c>
      <c r="B21" s="9">
        <v>4.1695609999999999</v>
      </c>
      <c r="C21" s="9">
        <v>57.901846999999997</v>
      </c>
      <c r="D21" s="9">
        <v>137.61971</v>
      </c>
      <c r="E21" s="9">
        <v>210.12270799999999</v>
      </c>
      <c r="F21" s="9">
        <v>514.88344800000004</v>
      </c>
      <c r="G21" s="9">
        <v>645.85797300000002</v>
      </c>
      <c r="H21" s="40">
        <v>654.60605299999997</v>
      </c>
      <c r="I21" s="40">
        <v>608.575289</v>
      </c>
      <c r="J21" s="40">
        <v>557.10001199999999</v>
      </c>
      <c r="K21" s="40">
        <v>299.655641</v>
      </c>
      <c r="L21" s="48">
        <v>129.58645999999999</v>
      </c>
      <c r="M21" s="48">
        <v>312.54733900000002</v>
      </c>
      <c r="N21" s="48">
        <v>518.21247600000004</v>
      </c>
      <c r="O21" s="48">
        <v>316.27615600000001</v>
      </c>
      <c r="P21" s="48">
        <v>865.41083500000002</v>
      </c>
      <c r="Q21" s="48">
        <v>418.749368</v>
      </c>
      <c r="R21" s="48">
        <v>620.36989300000005</v>
      </c>
      <c r="S21" s="48">
        <v>497.65572400000002</v>
      </c>
      <c r="T21" s="48">
        <v>660.35913299999993</v>
      </c>
      <c r="U21" s="48">
        <v>749.575108</v>
      </c>
      <c r="V21" s="48">
        <v>1580.0162600000001</v>
      </c>
    </row>
    <row r="22" spans="1:22" x14ac:dyDescent="0.2">
      <c r="A22" s="11"/>
      <c r="B22" s="14"/>
      <c r="C22" s="14"/>
      <c r="D22" s="14"/>
      <c r="E22" s="14"/>
      <c r="F22" s="14"/>
      <c r="G22" s="14"/>
      <c r="H22" s="40"/>
      <c r="I22" s="40"/>
      <c r="J22" s="40"/>
      <c r="L22" s="11"/>
      <c r="M22" s="11"/>
      <c r="N22" s="11"/>
      <c r="O22" s="11"/>
      <c r="P22" s="11"/>
      <c r="Q22" s="11"/>
      <c r="R22" s="11"/>
      <c r="S22" s="11"/>
      <c r="T22" s="11"/>
      <c r="U22" s="11"/>
      <c r="V22" s="11"/>
    </row>
    <row r="23" spans="1:22" x14ac:dyDescent="0.2">
      <c r="A23" s="13" t="s">
        <v>16</v>
      </c>
      <c r="B23" s="15">
        <v>0</v>
      </c>
      <c r="C23" s="15">
        <v>0</v>
      </c>
      <c r="D23" s="15">
        <v>0.18040900000000001</v>
      </c>
      <c r="E23" s="15">
        <v>12.843577</v>
      </c>
      <c r="F23" s="15">
        <v>48.905664999999999</v>
      </c>
      <c r="G23" s="15">
        <v>73.435445999999999</v>
      </c>
      <c r="H23" s="39">
        <v>9.7206080000000004</v>
      </c>
      <c r="I23" s="39">
        <v>37.389032999999998</v>
      </c>
      <c r="J23" s="39">
        <v>21.461833999999996</v>
      </c>
      <c r="K23" s="39">
        <v>0.70434600000000003</v>
      </c>
      <c r="L23" s="231">
        <v>22.591981000000001</v>
      </c>
      <c r="M23" s="231">
        <v>21.707965999999999</v>
      </c>
      <c r="N23" s="231">
        <v>674.18800199999998</v>
      </c>
      <c r="O23" s="231">
        <v>4.099259</v>
      </c>
      <c r="P23" s="231">
        <v>36.741715999999997</v>
      </c>
      <c r="Q23" s="231">
        <v>82.111046999999999</v>
      </c>
      <c r="R23" s="231">
        <v>73.174530000000004</v>
      </c>
      <c r="S23" s="231">
        <v>24.022514999999999</v>
      </c>
      <c r="T23" s="231">
        <v>24.327534</v>
      </c>
      <c r="U23" s="231">
        <v>23.528331999999999</v>
      </c>
      <c r="V23" s="231">
        <v>84.606305000000006</v>
      </c>
    </row>
    <row r="24" spans="1:22" ht="13.5" thickBot="1" x14ac:dyDescent="0.25">
      <c r="A24" s="16" t="s">
        <v>17</v>
      </c>
      <c r="B24" s="17">
        <v>41.639908999999996</v>
      </c>
      <c r="C24" s="17">
        <v>350.02198099999998</v>
      </c>
      <c r="D24" s="17">
        <v>1010.981356</v>
      </c>
      <c r="E24" s="17">
        <v>2872.1547220000002</v>
      </c>
      <c r="F24" s="17">
        <v>5526.2122099999997</v>
      </c>
      <c r="G24" s="17">
        <v>6583.3942829999996</v>
      </c>
      <c r="H24" s="41">
        <v>7315.9242770000001</v>
      </c>
      <c r="I24" s="41">
        <v>6028.9232350000002</v>
      </c>
      <c r="J24" s="41">
        <v>6934.4647019999993</v>
      </c>
      <c r="K24" s="178">
        <v>5244.8321540000006</v>
      </c>
      <c r="L24" s="260">
        <v>2698.140883</v>
      </c>
      <c r="M24" s="260">
        <v>2503.349244</v>
      </c>
      <c r="N24" s="260">
        <v>5304.1201680000004</v>
      </c>
      <c r="O24" s="260">
        <v>4534.0464490000004</v>
      </c>
      <c r="P24" s="260">
        <v>7275.0951430000005</v>
      </c>
      <c r="Q24" s="260">
        <v>8346.3627909999996</v>
      </c>
      <c r="R24" s="260">
        <v>6404.5631430000003</v>
      </c>
      <c r="S24" s="260">
        <v>5007.0329769999998</v>
      </c>
      <c r="T24" s="260">
        <v>8203.3761669999985</v>
      </c>
      <c r="U24" s="260">
        <v>5535.3719229999988</v>
      </c>
      <c r="V24" s="260">
        <v>5265.2967620000009</v>
      </c>
    </row>
    <row r="25" spans="1:22" x14ac:dyDescent="0.2">
      <c r="A25" s="68" t="s">
        <v>132</v>
      </c>
      <c r="Q25" s="248"/>
      <c r="R25" s="248"/>
    </row>
    <row r="26" spans="1:22" x14ac:dyDescent="0.2">
      <c r="A26" s="18" t="s">
        <v>20</v>
      </c>
      <c r="Q26" s="248"/>
      <c r="R26" s="9"/>
      <c r="S26" s="9"/>
    </row>
    <row r="27" spans="1:22" x14ac:dyDescent="0.2">
      <c r="A27" s="252" t="s">
        <v>195</v>
      </c>
      <c r="H27" s="9"/>
      <c r="Q27" s="248"/>
      <c r="R27" s="9"/>
      <c r="S27" s="9"/>
    </row>
    <row r="28" spans="1:22" x14ac:dyDescent="0.2">
      <c r="A28" s="19" t="s">
        <v>21</v>
      </c>
    </row>
  </sheetData>
  <phoneticPr fontId="17" type="noConversion"/>
  <hyperlinks>
    <hyperlink ref="A28" location="Kapitalmarkedsstatistik!A1" display="Tilbage til Udlånsvirksomhed" xr:uid="{00000000-0004-0000-1600-000000000000}"/>
  </hyperlinks>
  <pageMargins left="0.74803149606299213" right="0.74803149606299213" top="0.98425196850393704" bottom="0.98425196850393704" header="0" footer="0"/>
  <pageSetup paperSize="9" scale="64" orientation="landscape"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Ark24">
    <pageSetUpPr fitToPage="1"/>
  </sheetPr>
  <dimension ref="A2:V32"/>
  <sheetViews>
    <sheetView workbookViewId="0">
      <pane xSplit="1" ySplit="4" topLeftCell="P5" activePane="bottomRight" state="frozen"/>
      <selection pane="topRight" activeCell="B1" sqref="B1"/>
      <selection pane="bottomLeft" activeCell="A5" sqref="A5"/>
      <selection pane="bottomRight" activeCell="U3" sqref="U3"/>
    </sheetView>
  </sheetViews>
  <sheetFormatPr defaultRowHeight="12.75" x14ac:dyDescent="0.2"/>
  <cols>
    <col min="1" max="1" width="112.5703125" bestFit="1" customWidth="1"/>
    <col min="2" max="6" width="10.7109375" customWidth="1"/>
    <col min="9" max="10" width="9.28515625" bestFit="1" customWidth="1"/>
    <col min="16" max="18" width="9.28515625" bestFit="1" customWidth="1"/>
    <col min="19" max="19" width="9.28515625" style="248" bestFit="1" customWidth="1"/>
  </cols>
  <sheetData>
    <row r="2" spans="1:22" x14ac:dyDescent="0.2">
      <c r="A2" s="1" t="s">
        <v>218</v>
      </c>
    </row>
    <row r="3" spans="1:22" x14ac:dyDescent="0.2">
      <c r="A3" s="2" t="s">
        <v>0</v>
      </c>
      <c r="B3" s="108">
        <v>1999</v>
      </c>
      <c r="C3" s="108">
        <v>2000</v>
      </c>
      <c r="D3" s="108">
        <v>2001</v>
      </c>
      <c r="E3" s="108">
        <v>2002</v>
      </c>
      <c r="F3" s="108">
        <v>2003</v>
      </c>
      <c r="G3" s="108">
        <v>2004</v>
      </c>
      <c r="H3" s="111">
        <v>2005</v>
      </c>
      <c r="I3" s="111">
        <v>2006</v>
      </c>
      <c r="J3" s="109">
        <v>2007</v>
      </c>
      <c r="K3" s="109">
        <v>2008</v>
      </c>
      <c r="L3" s="109">
        <v>2009</v>
      </c>
      <c r="M3" s="109">
        <v>2010</v>
      </c>
      <c r="N3" s="111">
        <v>2011</v>
      </c>
      <c r="O3" s="111">
        <v>2012</v>
      </c>
      <c r="P3" s="111">
        <v>2013</v>
      </c>
      <c r="Q3" s="111">
        <v>2014</v>
      </c>
      <c r="R3" s="111">
        <v>2015</v>
      </c>
      <c r="S3" s="111">
        <v>2016</v>
      </c>
      <c r="T3" s="111">
        <v>2017</v>
      </c>
      <c r="U3" s="111">
        <v>2018</v>
      </c>
      <c r="V3" s="111">
        <v>2019</v>
      </c>
    </row>
    <row r="4" spans="1:22" x14ac:dyDescent="0.2">
      <c r="A4" s="5" t="s">
        <v>1</v>
      </c>
      <c r="B4" s="6">
        <v>18.128121999999998</v>
      </c>
      <c r="C4" s="6">
        <v>45.513457999999993</v>
      </c>
      <c r="D4" s="6">
        <v>127.30572699999999</v>
      </c>
      <c r="E4" s="6">
        <v>636.77891399999999</v>
      </c>
      <c r="F4" s="6">
        <v>760.02666399999998</v>
      </c>
      <c r="G4" s="6">
        <v>728.52787699999999</v>
      </c>
      <c r="H4" s="39">
        <v>544.15231300000005</v>
      </c>
      <c r="I4" s="39">
        <v>416.527942</v>
      </c>
      <c r="J4" s="39">
        <f>J6+J12</f>
        <v>322.26369189999997</v>
      </c>
      <c r="K4" s="39">
        <f>K6+K12</f>
        <v>277.782307</v>
      </c>
      <c r="L4" s="8">
        <v>257.68078700000001</v>
      </c>
      <c r="M4" s="8">
        <v>440.97918399999998</v>
      </c>
      <c r="N4" s="8">
        <v>416.31863499999997</v>
      </c>
      <c r="O4" s="8">
        <v>370.40286500000002</v>
      </c>
      <c r="P4" s="8">
        <v>361.82307200000002</v>
      </c>
      <c r="Q4" s="8">
        <v>336.46904499999999</v>
      </c>
      <c r="R4" s="8">
        <v>292.55437000000001</v>
      </c>
      <c r="S4" s="8">
        <v>264.50951600000002</v>
      </c>
      <c r="T4" s="8">
        <v>254.239949</v>
      </c>
      <c r="U4" s="8">
        <v>251.711187</v>
      </c>
      <c r="V4" s="8">
        <v>258.86498699999999</v>
      </c>
    </row>
    <row r="5" spans="1:22" x14ac:dyDescent="0.2">
      <c r="B5" s="9"/>
      <c r="C5" s="9"/>
      <c r="D5" s="9"/>
      <c r="E5" s="9"/>
      <c r="F5" s="9"/>
      <c r="G5" s="9"/>
      <c r="H5" s="40"/>
      <c r="I5" s="40"/>
      <c r="J5" s="40"/>
      <c r="K5" s="40"/>
      <c r="L5" s="40"/>
      <c r="O5" s="248"/>
      <c r="P5" s="248"/>
      <c r="Q5" s="248"/>
      <c r="R5" s="248"/>
      <c r="T5" s="248"/>
      <c r="U5" s="248"/>
      <c r="V5" s="248"/>
    </row>
    <row r="6" spans="1:22" x14ac:dyDescent="0.2">
      <c r="A6" t="s">
        <v>2</v>
      </c>
      <c r="B6" s="9">
        <v>5.5431089999999994</v>
      </c>
      <c r="C6" s="9">
        <v>13.802496</v>
      </c>
      <c r="D6" s="9">
        <v>28.579481999999999</v>
      </c>
      <c r="E6" s="9">
        <v>89.984719999999996</v>
      </c>
      <c r="F6" s="9">
        <v>107.87088600000001</v>
      </c>
      <c r="G6" s="9">
        <v>194.11260999999999</v>
      </c>
      <c r="H6" s="40">
        <v>99.090565999999995</v>
      </c>
      <c r="I6" s="40">
        <v>97.38918000000001</v>
      </c>
      <c r="J6" s="40">
        <f>SUM(J7:J11)</f>
        <v>84.202276900000001</v>
      </c>
      <c r="K6" s="40">
        <f>SUM(K7:K11)</f>
        <v>78.108435999999998</v>
      </c>
      <c r="L6" s="10">
        <v>76.167879999999997</v>
      </c>
      <c r="M6" s="10">
        <v>160.397187</v>
      </c>
      <c r="N6" s="10">
        <v>158.78710000000001</v>
      </c>
      <c r="O6" s="10">
        <v>143.72570899999999</v>
      </c>
      <c r="P6" s="10">
        <v>148.905292</v>
      </c>
      <c r="Q6" s="10">
        <v>128.592264</v>
      </c>
      <c r="R6" s="10">
        <v>106.47448199999999</v>
      </c>
      <c r="S6" s="10">
        <v>97.107742999999999</v>
      </c>
      <c r="T6" s="10">
        <v>103.59953899999999</v>
      </c>
      <c r="U6" s="10">
        <v>109.618934</v>
      </c>
      <c r="V6" s="10">
        <v>107.30402100000001</v>
      </c>
    </row>
    <row r="7" spans="1:22" x14ac:dyDescent="0.2">
      <c r="A7" t="s">
        <v>3</v>
      </c>
      <c r="B7" s="9">
        <v>0</v>
      </c>
      <c r="C7" s="9">
        <v>0</v>
      </c>
      <c r="D7" s="9">
        <v>0</v>
      </c>
      <c r="E7" s="9">
        <v>0.109828</v>
      </c>
      <c r="F7" s="9">
        <v>0.23292399999999999</v>
      </c>
      <c r="G7" s="9">
        <v>0.25195800000000002</v>
      </c>
      <c r="H7" s="40">
        <v>0.28150500000000001</v>
      </c>
      <c r="I7" s="40">
        <v>0.27745300000000001</v>
      </c>
      <c r="J7" s="40">
        <v>0.25982100000000002</v>
      </c>
      <c r="K7" s="40">
        <v>0.25192199999999998</v>
      </c>
      <c r="L7" s="40">
        <v>0.261905</v>
      </c>
      <c r="M7" s="9">
        <v>0.27194499999999999</v>
      </c>
      <c r="N7" s="9">
        <v>8.5946549999999995</v>
      </c>
      <c r="O7" s="9">
        <v>0.29503400000000002</v>
      </c>
      <c r="P7" s="9">
        <v>0.307807</v>
      </c>
      <c r="Q7" s="9">
        <v>0.32048100000000002</v>
      </c>
      <c r="R7" s="9">
        <v>0.19587099999999999</v>
      </c>
      <c r="S7" s="9">
        <v>0.205044</v>
      </c>
      <c r="T7" s="9">
        <v>0.21509600000000001</v>
      </c>
      <c r="U7" s="9">
        <v>0.29034399999999999</v>
      </c>
      <c r="V7" s="9">
        <v>0.29440699999999997</v>
      </c>
    </row>
    <row r="8" spans="1:22" x14ac:dyDescent="0.2">
      <c r="A8" t="s">
        <v>4</v>
      </c>
      <c r="B8" s="9">
        <v>0</v>
      </c>
      <c r="C8" s="9">
        <v>0</v>
      </c>
      <c r="D8" s="9">
        <v>0</v>
      </c>
      <c r="E8" s="9">
        <v>0</v>
      </c>
      <c r="F8" s="9">
        <v>0</v>
      </c>
      <c r="G8" s="9">
        <v>0</v>
      </c>
      <c r="H8" s="9">
        <v>0</v>
      </c>
      <c r="I8" s="9">
        <v>0</v>
      </c>
      <c r="J8" s="9">
        <v>0</v>
      </c>
      <c r="K8" s="9">
        <v>0</v>
      </c>
      <c r="L8" s="9">
        <v>0</v>
      </c>
      <c r="M8" s="9">
        <v>0</v>
      </c>
      <c r="N8" s="9">
        <v>0</v>
      </c>
      <c r="O8" s="9">
        <v>0</v>
      </c>
      <c r="P8" s="9">
        <v>0</v>
      </c>
      <c r="Q8" s="9">
        <v>0</v>
      </c>
      <c r="R8" s="9">
        <v>0</v>
      </c>
      <c r="S8" s="9">
        <v>0</v>
      </c>
      <c r="T8" s="9">
        <v>0</v>
      </c>
      <c r="U8" s="9">
        <v>0</v>
      </c>
      <c r="V8" s="9">
        <v>0</v>
      </c>
    </row>
    <row r="9" spans="1:22" x14ac:dyDescent="0.2">
      <c r="A9" t="s">
        <v>5</v>
      </c>
      <c r="B9" s="9">
        <v>0</v>
      </c>
      <c r="C9" s="9">
        <v>0</v>
      </c>
      <c r="D9" s="9">
        <v>1.1119E-2</v>
      </c>
      <c r="E9" s="9">
        <v>6.2268999999999998E-2</v>
      </c>
      <c r="F9" s="9">
        <v>6.6170999999999994E-2</v>
      </c>
      <c r="G9" s="9">
        <v>6.8583000000000005E-2</v>
      </c>
      <c r="H9" s="40">
        <v>7.1126000000000009E-2</v>
      </c>
      <c r="I9" s="40">
        <v>7.7436000000000005E-2</v>
      </c>
      <c r="J9" s="40">
        <v>7.9793000000000003E-2</v>
      </c>
      <c r="K9" s="40">
        <v>8.2358000000000001E-2</v>
      </c>
      <c r="L9" s="40">
        <v>7.2651999999999994E-2</v>
      </c>
      <c r="M9" s="9">
        <v>0.10607900000000001</v>
      </c>
      <c r="N9" s="9">
        <v>0.107852</v>
      </c>
      <c r="O9" s="9">
        <v>0.11147899999999999</v>
      </c>
      <c r="P9" s="9">
        <v>6.9519999999999998E-2</v>
      </c>
      <c r="Q9" s="9">
        <v>0</v>
      </c>
      <c r="R9" s="9">
        <v>0</v>
      </c>
      <c r="S9" s="9">
        <v>0</v>
      </c>
      <c r="T9" s="9">
        <v>0</v>
      </c>
      <c r="U9" s="9">
        <v>0</v>
      </c>
      <c r="V9" s="9">
        <v>0</v>
      </c>
    </row>
    <row r="10" spans="1:22" x14ac:dyDescent="0.2">
      <c r="A10" t="s">
        <v>6</v>
      </c>
      <c r="B10" s="9">
        <v>0.119572</v>
      </c>
      <c r="C10" s="9">
        <v>0.34267300000000001</v>
      </c>
      <c r="D10" s="9">
        <v>0.66214200000000001</v>
      </c>
      <c r="E10" s="9">
        <v>5.4099589999999997</v>
      </c>
      <c r="F10" s="9">
        <v>6.8501669999999999</v>
      </c>
      <c r="G10" s="9">
        <v>7.463069</v>
      </c>
      <c r="H10" s="40">
        <v>7.0805060000000006</v>
      </c>
      <c r="I10" s="40">
        <v>5.2551699999999997</v>
      </c>
      <c r="J10" s="40">
        <v>11.832689</v>
      </c>
      <c r="K10" s="40">
        <v>19.88223</v>
      </c>
      <c r="L10" s="10">
        <v>2.9047890000000001</v>
      </c>
      <c r="M10" s="10">
        <v>3.8946230000000002</v>
      </c>
      <c r="N10" s="10">
        <v>3.7902079999999998</v>
      </c>
      <c r="O10" s="10">
        <v>3.497957</v>
      </c>
      <c r="P10" s="10">
        <v>5.720332</v>
      </c>
      <c r="Q10" s="10">
        <v>2.4444530000000002</v>
      </c>
      <c r="R10" s="10">
        <v>2.2174260000000001</v>
      </c>
      <c r="S10" s="10">
        <v>1.793015</v>
      </c>
      <c r="T10" s="10">
        <v>1.8929849999999999</v>
      </c>
      <c r="U10" s="10">
        <v>2.0822660000000002</v>
      </c>
      <c r="V10" s="10">
        <v>1.990062</v>
      </c>
    </row>
    <row r="11" spans="1:22" x14ac:dyDescent="0.2">
      <c r="A11" t="s">
        <v>7</v>
      </c>
      <c r="B11" s="9">
        <v>5.4235369999999996</v>
      </c>
      <c r="C11" s="9">
        <v>13.459823</v>
      </c>
      <c r="D11" s="9">
        <v>27.906220999999999</v>
      </c>
      <c r="E11" s="9">
        <v>84.402664000000001</v>
      </c>
      <c r="F11" s="9">
        <v>100.72162400000001</v>
      </c>
      <c r="G11" s="9">
        <v>186.32900000000001</v>
      </c>
      <c r="H11" s="40">
        <v>91.657429000000008</v>
      </c>
      <c r="I11" s="40">
        <v>91.779121000000004</v>
      </c>
      <c r="J11" s="40">
        <v>72.029973900000002</v>
      </c>
      <c r="K11" s="40">
        <v>57.891925999999998</v>
      </c>
      <c r="L11" s="10">
        <v>72.928533999999999</v>
      </c>
      <c r="M11" s="10">
        <v>156.12454</v>
      </c>
      <c r="N11" s="10">
        <v>146.29438500000001</v>
      </c>
      <c r="O11" s="10">
        <v>139.82123899999999</v>
      </c>
      <c r="P11" s="10">
        <v>142.80763300000001</v>
      </c>
      <c r="Q11" s="10">
        <v>125.82733</v>
      </c>
      <c r="R11" s="10">
        <v>104.06118499999999</v>
      </c>
      <c r="S11" s="10">
        <v>95.109684000000001</v>
      </c>
      <c r="T11" s="10">
        <v>101.49145799999999</v>
      </c>
      <c r="U11" s="10">
        <v>107.246324</v>
      </c>
      <c r="V11" s="10">
        <v>105.019552</v>
      </c>
    </row>
    <row r="12" spans="1:22" x14ac:dyDescent="0.2">
      <c r="A12" t="s">
        <v>8</v>
      </c>
      <c r="B12" s="9">
        <v>12.585012999999998</v>
      </c>
      <c r="C12" s="9">
        <v>31.710961999999995</v>
      </c>
      <c r="D12" s="9">
        <v>98.726244999999992</v>
      </c>
      <c r="E12" s="9">
        <v>546.79419399999995</v>
      </c>
      <c r="F12" s="9">
        <v>652.15577799999994</v>
      </c>
      <c r="G12" s="9">
        <v>534.41526699999997</v>
      </c>
      <c r="H12" s="40">
        <v>445.06174699999997</v>
      </c>
      <c r="I12" s="40">
        <v>319.13876199999999</v>
      </c>
      <c r="J12" s="40">
        <f>SUM(J13:J15)</f>
        <v>238.06141499999998</v>
      </c>
      <c r="K12" s="40">
        <f>SUM(K13:K15)</f>
        <v>199.67387099999999</v>
      </c>
      <c r="L12" s="10">
        <v>181.51290700000001</v>
      </c>
      <c r="M12" s="10">
        <v>280.581997</v>
      </c>
      <c r="N12" s="10">
        <v>257.53153500000002</v>
      </c>
      <c r="O12" s="10">
        <v>226.677156</v>
      </c>
      <c r="P12" s="10">
        <v>212.91777999999999</v>
      </c>
      <c r="Q12" s="10">
        <v>207.87678099999999</v>
      </c>
      <c r="R12" s="10">
        <v>186.07988800000001</v>
      </c>
      <c r="S12" s="10">
        <f>S13+S14+S15</f>
        <v>167.40177299999999</v>
      </c>
      <c r="T12" s="10">
        <v>150.64041</v>
      </c>
      <c r="U12" s="10">
        <v>142.092253</v>
      </c>
      <c r="V12" s="10">
        <v>151.56096599999998</v>
      </c>
    </row>
    <row r="13" spans="1:22" x14ac:dyDescent="0.2">
      <c r="A13" t="s">
        <v>9</v>
      </c>
      <c r="B13" s="9">
        <v>10.506409</v>
      </c>
      <c r="C13" s="9">
        <v>26.553045999999998</v>
      </c>
      <c r="D13" s="9">
        <v>83.577236999999997</v>
      </c>
      <c r="E13" s="9">
        <v>468.793542</v>
      </c>
      <c r="F13" s="9">
        <v>553.67450499999995</v>
      </c>
      <c r="G13" s="9">
        <v>452.34165300000001</v>
      </c>
      <c r="H13" s="40">
        <v>378.40435000000002</v>
      </c>
      <c r="I13" s="40">
        <v>267.359487</v>
      </c>
      <c r="J13" s="40">
        <v>197.30418299999999</v>
      </c>
      <c r="K13" s="40">
        <v>164.35610299999999</v>
      </c>
      <c r="L13" s="10">
        <v>150.198611</v>
      </c>
      <c r="M13" s="10">
        <v>230.64492799999999</v>
      </c>
      <c r="N13" s="10">
        <v>212.28502800000001</v>
      </c>
      <c r="O13" s="10">
        <v>186.865397</v>
      </c>
      <c r="P13" s="10">
        <v>175.05435600000001</v>
      </c>
      <c r="Q13" s="10">
        <v>169.49531899999999</v>
      </c>
      <c r="R13" s="10">
        <v>151.001779</v>
      </c>
      <c r="S13" s="10">
        <v>135.897772</v>
      </c>
      <c r="T13" s="10">
        <v>120.54388900000001</v>
      </c>
      <c r="U13" s="10">
        <v>113.48799100000001</v>
      </c>
      <c r="V13" s="10">
        <v>122.24082</v>
      </c>
    </row>
    <row r="14" spans="1:22" x14ac:dyDescent="0.2">
      <c r="A14" t="s">
        <v>10</v>
      </c>
      <c r="B14" s="9">
        <v>1.2542519999999999</v>
      </c>
      <c r="C14" s="9">
        <v>3.216253</v>
      </c>
      <c r="D14" s="9">
        <v>9.5624129999999994</v>
      </c>
      <c r="E14" s="9">
        <v>49.211019</v>
      </c>
      <c r="F14" s="9">
        <v>60.851534000000001</v>
      </c>
      <c r="G14" s="9">
        <v>48.667098000000003</v>
      </c>
      <c r="H14" s="40">
        <v>38.039116</v>
      </c>
      <c r="I14" s="40">
        <v>28.741565000000001</v>
      </c>
      <c r="J14" s="40">
        <v>22.299219000000001</v>
      </c>
      <c r="K14" s="40">
        <v>18.857666999999999</v>
      </c>
      <c r="L14" s="10">
        <v>15.882868999999999</v>
      </c>
      <c r="M14" s="10">
        <v>26.835826999999998</v>
      </c>
      <c r="N14" s="10">
        <v>23.448114</v>
      </c>
      <c r="O14" s="10">
        <v>19.936285999999999</v>
      </c>
      <c r="P14" s="10">
        <v>17.946757999999999</v>
      </c>
      <c r="Q14" s="10">
        <v>17.797968999999998</v>
      </c>
      <c r="R14" s="10">
        <v>16.240324000000001</v>
      </c>
      <c r="S14" s="10">
        <v>14.128394</v>
      </c>
      <c r="T14" s="10">
        <v>13.139946999999999</v>
      </c>
      <c r="U14" s="10">
        <v>11.884609999999999</v>
      </c>
      <c r="V14" s="10">
        <v>11.488144999999999</v>
      </c>
    </row>
    <row r="15" spans="1:22" x14ac:dyDescent="0.2">
      <c r="A15" t="s">
        <v>11</v>
      </c>
      <c r="B15" s="9">
        <v>0.82435199999999997</v>
      </c>
      <c r="C15" s="9">
        <v>1.9416629999999999</v>
      </c>
      <c r="D15" s="9">
        <v>5.586595</v>
      </c>
      <c r="E15" s="9">
        <v>28.789632999999998</v>
      </c>
      <c r="F15" s="9">
        <v>37.629739000000001</v>
      </c>
      <c r="G15" s="9">
        <v>33.406516000000003</v>
      </c>
      <c r="H15" s="40">
        <v>28.618281000000003</v>
      </c>
      <c r="I15" s="40">
        <v>23.037710000000001</v>
      </c>
      <c r="J15" s="40">
        <v>18.458013000000001</v>
      </c>
      <c r="K15" s="40">
        <v>16.460101000000002</v>
      </c>
      <c r="L15" s="10">
        <v>15.431426999999999</v>
      </c>
      <c r="M15" s="10">
        <v>23.101241999999999</v>
      </c>
      <c r="N15" s="10">
        <v>21.798393000000001</v>
      </c>
      <c r="O15" s="10">
        <v>19.875473</v>
      </c>
      <c r="P15" s="10">
        <v>19.916665999999999</v>
      </c>
      <c r="Q15" s="10">
        <v>20.583493000000001</v>
      </c>
      <c r="R15" s="10">
        <v>18.837785</v>
      </c>
      <c r="S15" s="10">
        <v>17.375606999999999</v>
      </c>
      <c r="T15" s="10">
        <v>16.956574</v>
      </c>
      <c r="U15" s="10">
        <v>16.719652</v>
      </c>
      <c r="V15" s="10">
        <v>17.832001000000002</v>
      </c>
    </row>
    <row r="16" spans="1:22" x14ac:dyDescent="0.2">
      <c r="A16" s="11"/>
      <c r="B16" s="12"/>
      <c r="C16" s="12"/>
      <c r="D16" s="12"/>
      <c r="E16" s="12"/>
      <c r="F16" s="12"/>
      <c r="G16" s="12"/>
      <c r="H16" s="40"/>
      <c r="I16" s="40"/>
      <c r="J16" s="40"/>
      <c r="K16" s="40"/>
      <c r="L16" s="185"/>
      <c r="M16" s="11"/>
      <c r="N16" s="11"/>
      <c r="O16" s="11"/>
      <c r="P16" s="11"/>
      <c r="Q16" s="11"/>
      <c r="R16" s="11"/>
      <c r="S16" s="11"/>
      <c r="T16" s="11"/>
      <c r="U16" s="11"/>
      <c r="V16" s="11"/>
    </row>
    <row r="17" spans="1:22" x14ac:dyDescent="0.2">
      <c r="A17" s="13" t="s">
        <v>12</v>
      </c>
      <c r="B17" s="6">
        <v>25.979728000000001</v>
      </c>
      <c r="C17" s="6">
        <v>112.630763</v>
      </c>
      <c r="D17" s="6">
        <v>378.855007</v>
      </c>
      <c r="E17" s="6">
        <v>984.41765299999997</v>
      </c>
      <c r="F17" s="6">
        <v>1351.909208</v>
      </c>
      <c r="G17" s="6">
        <v>1359.859142</v>
      </c>
      <c r="H17" s="39">
        <v>1365.596268</v>
      </c>
      <c r="I17" s="39">
        <v>1427.715287</v>
      </c>
      <c r="J17" s="39">
        <f>SUM(J19:J21)</f>
        <v>1238.1625280000001</v>
      </c>
      <c r="K17" s="39">
        <f>SUM(K19:K21)</f>
        <v>1455.2538159999999</v>
      </c>
      <c r="L17" s="231">
        <v>1473.6772470000001</v>
      </c>
      <c r="M17" s="231">
        <v>2541.1013640000001</v>
      </c>
      <c r="N17" s="231">
        <v>2510.7835989999999</v>
      </c>
      <c r="O17" s="231">
        <v>2437.713722</v>
      </c>
      <c r="P17" s="231">
        <v>2374.5081540000001</v>
      </c>
      <c r="Q17" s="231">
        <v>2400.5031680000002</v>
      </c>
      <c r="R17" s="231">
        <v>2102.7602860000002</v>
      </c>
      <c r="S17" s="231">
        <v>1889.6867609999999</v>
      </c>
      <c r="T17" s="231">
        <v>1801.2210359999999</v>
      </c>
      <c r="U17" s="231">
        <v>1664.7752650000002</v>
      </c>
      <c r="V17" s="231">
        <v>1433.5303920000001</v>
      </c>
    </row>
    <row r="18" spans="1:22" x14ac:dyDescent="0.2">
      <c r="B18" s="9"/>
      <c r="C18" s="9"/>
      <c r="D18" s="9"/>
      <c r="E18" s="9"/>
      <c r="F18" s="9"/>
      <c r="G18" s="9"/>
      <c r="H18" s="40"/>
      <c r="I18" s="40"/>
      <c r="J18" s="40"/>
      <c r="K18" s="40"/>
      <c r="L18" s="71"/>
      <c r="M18" s="288"/>
      <c r="N18" s="69"/>
      <c r="O18" s="69"/>
      <c r="P18" s="69"/>
      <c r="Q18" s="69"/>
      <c r="R18" s="69"/>
      <c r="S18" s="69"/>
      <c r="T18" s="69"/>
      <c r="U18" s="69"/>
      <c r="V18" s="69"/>
    </row>
    <row r="19" spans="1:22" x14ac:dyDescent="0.2">
      <c r="A19" t="s">
        <v>13</v>
      </c>
      <c r="B19" s="9">
        <v>8.6087900000000008</v>
      </c>
      <c r="C19" s="9">
        <v>72.036310999999998</v>
      </c>
      <c r="D19" s="9">
        <v>212.22597999999999</v>
      </c>
      <c r="E19" s="9">
        <v>609.89443700000004</v>
      </c>
      <c r="F19" s="9">
        <v>823.83892400000002</v>
      </c>
      <c r="G19" s="9">
        <v>886.11029499999995</v>
      </c>
      <c r="H19" s="40">
        <v>932.52151200000003</v>
      </c>
      <c r="I19" s="40">
        <v>925.69525299999998</v>
      </c>
      <c r="J19" s="40">
        <v>901.15178100000003</v>
      </c>
      <c r="K19" s="40">
        <v>930.03172099999995</v>
      </c>
      <c r="L19" s="48">
        <v>967.99645899999996</v>
      </c>
      <c r="M19" s="48">
        <v>1755.0731760000001</v>
      </c>
      <c r="N19" s="48">
        <v>1651.739902</v>
      </c>
      <c r="O19" s="48">
        <v>1604.747327</v>
      </c>
      <c r="P19" s="48">
        <v>1576.7788599999999</v>
      </c>
      <c r="Q19" s="48">
        <v>1643.5939659999999</v>
      </c>
      <c r="R19" s="48">
        <v>1290.4115810000001</v>
      </c>
      <c r="S19" s="48">
        <v>1139.1853860000001</v>
      </c>
      <c r="T19" s="48">
        <v>1108.470992</v>
      </c>
      <c r="U19" s="48">
        <v>1012.3313850000002</v>
      </c>
      <c r="V19" s="48">
        <v>888.86018100000001</v>
      </c>
    </row>
    <row r="20" spans="1:22" x14ac:dyDescent="0.2">
      <c r="A20" t="s">
        <v>14</v>
      </c>
      <c r="B20" s="9">
        <v>9.7088330000000003</v>
      </c>
      <c r="C20" s="9">
        <v>20.426722000000002</v>
      </c>
      <c r="D20" s="9">
        <v>90.941626999999997</v>
      </c>
      <c r="E20" s="9">
        <v>162.541933</v>
      </c>
      <c r="F20" s="9">
        <v>189.36336800000001</v>
      </c>
      <c r="G20" s="9">
        <v>193.414162</v>
      </c>
      <c r="H20" s="40">
        <v>188.86272600000001</v>
      </c>
      <c r="I20" s="40">
        <v>183.83336800000001</v>
      </c>
      <c r="J20" s="40">
        <v>156.19078200000001</v>
      </c>
      <c r="K20" s="40">
        <v>327.61245500000001</v>
      </c>
      <c r="L20" s="48">
        <v>223.91268400000001</v>
      </c>
      <c r="M20" s="48">
        <v>303.40840800000001</v>
      </c>
      <c r="N20" s="48">
        <v>332.87713400000001</v>
      </c>
      <c r="O20" s="48">
        <v>311.56551200000001</v>
      </c>
      <c r="P20" s="48">
        <v>298.027829</v>
      </c>
      <c r="Q20" s="48">
        <v>290.696888</v>
      </c>
      <c r="R20" s="48">
        <v>400.25202200000001</v>
      </c>
      <c r="S20" s="48">
        <v>331.21828699999998</v>
      </c>
      <c r="T20" s="48">
        <v>333.71885799999995</v>
      </c>
      <c r="U20" s="48">
        <v>223.340979</v>
      </c>
      <c r="V20" s="48">
        <v>197.25557900000001</v>
      </c>
    </row>
    <row r="21" spans="1:22" x14ac:dyDescent="0.2">
      <c r="A21" t="s">
        <v>15</v>
      </c>
      <c r="B21" s="9">
        <v>7.6621050000000004</v>
      </c>
      <c r="C21" s="9">
        <v>20.167729999999999</v>
      </c>
      <c r="D21" s="9">
        <v>75.687399999999997</v>
      </c>
      <c r="E21" s="9">
        <v>211.98128299999999</v>
      </c>
      <c r="F21" s="9">
        <v>338.70691599999998</v>
      </c>
      <c r="G21" s="9">
        <v>280.33468499999998</v>
      </c>
      <c r="H21" s="40">
        <v>244.21203</v>
      </c>
      <c r="I21" s="40">
        <v>318.186666</v>
      </c>
      <c r="J21" s="40">
        <v>180.819965</v>
      </c>
      <c r="K21" s="40">
        <v>197.60964000000001</v>
      </c>
      <c r="L21" s="48">
        <v>281.76810399999999</v>
      </c>
      <c r="M21" s="48">
        <v>482.61977999999999</v>
      </c>
      <c r="N21" s="48">
        <v>526.166563</v>
      </c>
      <c r="O21" s="48">
        <v>521.40088300000002</v>
      </c>
      <c r="P21" s="48">
        <v>499.70146499999998</v>
      </c>
      <c r="Q21" s="48">
        <v>466.21231399999999</v>
      </c>
      <c r="R21" s="48">
        <v>412.09668299999998</v>
      </c>
      <c r="S21" s="48">
        <v>419.28308800000002</v>
      </c>
      <c r="T21" s="48">
        <v>359.03118599999999</v>
      </c>
      <c r="U21" s="48">
        <v>429.10290099999997</v>
      </c>
      <c r="V21" s="48">
        <v>347.41463199999998</v>
      </c>
    </row>
    <row r="22" spans="1:22" x14ac:dyDescent="0.2">
      <c r="A22" s="11"/>
      <c r="B22" s="14"/>
      <c r="C22" s="14"/>
      <c r="D22" s="14"/>
      <c r="E22" s="14"/>
      <c r="F22" s="14"/>
      <c r="G22" s="14"/>
      <c r="H22" s="40"/>
      <c r="I22" s="40"/>
      <c r="J22" s="40"/>
      <c r="K22" s="40"/>
      <c r="L22" s="185"/>
      <c r="M22" s="294"/>
      <c r="N22" s="11"/>
      <c r="O22" s="11"/>
      <c r="P22" s="11"/>
      <c r="Q22" s="11"/>
      <c r="R22" s="11"/>
      <c r="S22" s="11"/>
      <c r="T22" s="11"/>
      <c r="U22" s="11"/>
      <c r="V22" s="11"/>
    </row>
    <row r="23" spans="1:22" x14ac:dyDescent="0.2">
      <c r="A23" s="13" t="s">
        <v>16</v>
      </c>
      <c r="B23" s="15">
        <v>8.2229999999999994E-3</v>
      </c>
      <c r="C23" s="15">
        <v>1.6121E-2</v>
      </c>
      <c r="D23" s="15">
        <v>8.3340779999999999</v>
      </c>
      <c r="E23" s="15">
        <v>26.896598000000001</v>
      </c>
      <c r="F23" s="15">
        <v>33.906750000000002</v>
      </c>
      <c r="G23" s="15">
        <v>30.70438</v>
      </c>
      <c r="H23" s="39">
        <v>30.658581999999996</v>
      </c>
      <c r="I23" s="39">
        <v>12.830279000000001</v>
      </c>
      <c r="J23" s="39">
        <v>11.266565</v>
      </c>
      <c r="K23" s="39">
        <v>11.808730000000001</v>
      </c>
      <c r="L23" s="231">
        <v>14.663368999999999</v>
      </c>
      <c r="M23" s="231">
        <v>40.495128999999999</v>
      </c>
      <c r="N23" s="231">
        <v>29.169232000000001</v>
      </c>
      <c r="O23" s="231">
        <v>37.615036000000003</v>
      </c>
      <c r="P23" s="231">
        <v>35.392178000000001</v>
      </c>
      <c r="Q23" s="231">
        <v>36.521903000000002</v>
      </c>
      <c r="R23" s="231">
        <v>20.658791999999998</v>
      </c>
      <c r="S23" s="231">
        <v>17.582667000000001</v>
      </c>
      <c r="T23" s="231">
        <v>16.760128999999999</v>
      </c>
      <c r="U23" s="231">
        <v>17.555572999999999</v>
      </c>
      <c r="V23" s="231">
        <v>12.604937</v>
      </c>
    </row>
    <row r="24" spans="1:22" ht="13.5" thickBot="1" x14ac:dyDescent="0.25">
      <c r="A24" s="16" t="s">
        <v>17</v>
      </c>
      <c r="B24" s="17">
        <v>44.116073</v>
      </c>
      <c r="C24" s="17">
        <v>158.16034199999999</v>
      </c>
      <c r="D24" s="17">
        <v>514.49481199999991</v>
      </c>
      <c r="E24" s="17">
        <v>1648.093165</v>
      </c>
      <c r="F24" s="17">
        <v>2145.8426220000001</v>
      </c>
      <c r="G24" s="17">
        <v>2119.0913989999999</v>
      </c>
      <c r="H24" s="41">
        <v>1940.4071630000001</v>
      </c>
      <c r="I24" s="41">
        <v>1857.0735079999999</v>
      </c>
      <c r="J24" s="41">
        <f>J23+J17+J4</f>
        <v>1571.6927848999999</v>
      </c>
      <c r="K24" s="41">
        <f>K23+K17+K4</f>
        <v>1744.8448529999998</v>
      </c>
      <c r="L24" s="260">
        <v>1746.021403</v>
      </c>
      <c r="M24" s="260">
        <v>3022.5756769999998</v>
      </c>
      <c r="N24" s="260">
        <v>2956.2714660000001</v>
      </c>
      <c r="O24" s="260">
        <v>2845.7316230000001</v>
      </c>
      <c r="P24" s="260">
        <v>2771.7234040000003</v>
      </c>
      <c r="Q24" s="260">
        <v>2773.4941159999998</v>
      </c>
      <c r="R24" s="260">
        <v>2415.9734480000002</v>
      </c>
      <c r="S24" s="260">
        <v>2171.7789440000001</v>
      </c>
      <c r="T24" s="260">
        <v>2072.2211139999999</v>
      </c>
      <c r="U24" s="260">
        <v>1934.0420250000004</v>
      </c>
      <c r="V24" s="260">
        <v>1705.0003160000001</v>
      </c>
    </row>
    <row r="25" spans="1:22" x14ac:dyDescent="0.2">
      <c r="A25" s="68" t="s">
        <v>132</v>
      </c>
      <c r="M25" s="10"/>
      <c r="Q25" s="248"/>
      <c r="R25" s="9"/>
      <c r="S25" s="9"/>
    </row>
    <row r="26" spans="1:22" x14ac:dyDescent="0.2">
      <c r="A26" s="18" t="s">
        <v>20</v>
      </c>
      <c r="H26" s="9"/>
      <c r="M26" s="10"/>
      <c r="Q26" s="248"/>
      <c r="R26" s="248"/>
    </row>
    <row r="27" spans="1:22" x14ac:dyDescent="0.2">
      <c r="A27" s="252" t="s">
        <v>195</v>
      </c>
      <c r="M27" s="10"/>
      <c r="Q27" s="248"/>
      <c r="R27" s="9"/>
      <c r="S27" s="9"/>
    </row>
    <row r="28" spans="1:22" x14ac:dyDescent="0.2">
      <c r="A28" s="19" t="s">
        <v>21</v>
      </c>
      <c r="I28" s="25"/>
      <c r="M28" s="10"/>
      <c r="Q28" s="248"/>
      <c r="R28" s="9"/>
      <c r="S28" s="9"/>
    </row>
    <row r="29" spans="1:22" x14ac:dyDescent="0.2">
      <c r="M29" s="10"/>
    </row>
    <row r="32" spans="1:22" x14ac:dyDescent="0.2">
      <c r="M32" s="21"/>
    </row>
  </sheetData>
  <phoneticPr fontId="17" type="noConversion"/>
  <hyperlinks>
    <hyperlink ref="A28" location="Kapitalmarkedsstatistik!A1" display="Tilbage til Udlånsvirksomhed" xr:uid="{00000000-0004-0000-1700-000000000000}"/>
  </hyperlinks>
  <pageMargins left="0.74803149606299213" right="0.74803149606299213" top="0.98425196850393704" bottom="0.98425196850393704" header="0" footer="0"/>
  <pageSetup paperSize="9" scale="64" orientation="landscape"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Ark25">
    <pageSetUpPr fitToPage="1"/>
  </sheetPr>
  <dimension ref="A2:V28"/>
  <sheetViews>
    <sheetView workbookViewId="0">
      <pane xSplit="1" ySplit="4" topLeftCell="O5" activePane="bottomRight" state="frozen"/>
      <selection pane="topRight" activeCell="B1" sqref="B1"/>
      <selection pane="bottomLeft" activeCell="A5" sqref="A5"/>
      <selection pane="bottomRight" activeCell="U3" sqref="U3"/>
    </sheetView>
  </sheetViews>
  <sheetFormatPr defaultRowHeight="12.75" x14ac:dyDescent="0.2"/>
  <cols>
    <col min="1" max="1" width="112.5703125" bestFit="1" customWidth="1"/>
    <col min="2" max="6" width="10.7109375" customWidth="1"/>
    <col min="19" max="19" width="9.140625" style="248"/>
  </cols>
  <sheetData>
    <row r="2" spans="1:22" x14ac:dyDescent="0.2">
      <c r="A2" s="1" t="s">
        <v>219</v>
      </c>
    </row>
    <row r="3" spans="1:22" x14ac:dyDescent="0.2">
      <c r="A3" s="2" t="s">
        <v>0</v>
      </c>
      <c r="B3" s="108">
        <v>1999</v>
      </c>
      <c r="C3" s="108">
        <v>2000</v>
      </c>
      <c r="D3" s="108">
        <v>2001</v>
      </c>
      <c r="E3" s="108">
        <v>2002</v>
      </c>
      <c r="F3" s="108">
        <v>2003</v>
      </c>
      <c r="G3" s="108">
        <v>2004</v>
      </c>
      <c r="H3" s="111">
        <v>2005</v>
      </c>
      <c r="I3" s="111">
        <v>2006</v>
      </c>
      <c r="J3" s="111">
        <v>2007</v>
      </c>
      <c r="K3" s="109">
        <v>2008</v>
      </c>
      <c r="L3" s="109">
        <v>2009</v>
      </c>
      <c r="M3" s="111">
        <v>2010</v>
      </c>
      <c r="N3" s="111">
        <v>2011</v>
      </c>
      <c r="O3" s="111">
        <v>2012</v>
      </c>
      <c r="P3" s="111">
        <v>2013</v>
      </c>
      <c r="Q3" s="111">
        <v>2014</v>
      </c>
      <c r="R3" s="111">
        <v>2015</v>
      </c>
      <c r="S3" s="111">
        <v>2016</v>
      </c>
      <c r="T3" s="111">
        <v>2017</v>
      </c>
      <c r="U3" s="111">
        <v>2018</v>
      </c>
      <c r="V3" s="111">
        <v>2019</v>
      </c>
    </row>
    <row r="4" spans="1:22" x14ac:dyDescent="0.2">
      <c r="A4" s="5" t="s">
        <v>1</v>
      </c>
      <c r="B4" s="6">
        <v>1988.8271090000001</v>
      </c>
      <c r="C4" s="6">
        <v>1964.0487129999999</v>
      </c>
      <c r="D4" s="6">
        <v>17159.620447000001</v>
      </c>
      <c r="E4" s="6">
        <v>10642.722885000001</v>
      </c>
      <c r="F4" s="6">
        <v>-3168.7004439999987</v>
      </c>
      <c r="G4" s="7">
        <v>-5238.9387189999998</v>
      </c>
      <c r="H4" s="7">
        <v>-6461.6098750000001</v>
      </c>
      <c r="I4" s="7">
        <v>-2896.6004820000003</v>
      </c>
      <c r="J4" s="7">
        <v>1675.4335360999992</v>
      </c>
      <c r="K4" s="39">
        <v>2628.0716220000004</v>
      </c>
      <c r="L4" s="39">
        <v>14517.146730000002</v>
      </c>
      <c r="M4" s="39">
        <v>3721.6062880000009</v>
      </c>
      <c r="N4" s="39">
        <v>-4574.4963669999997</v>
      </c>
      <c r="O4" s="39">
        <v>-4561.5822720000006</v>
      </c>
      <c r="P4" s="39">
        <v>-3865.4566490000002</v>
      </c>
      <c r="Q4" s="39">
        <v>-4380.4949729999998</v>
      </c>
      <c r="R4" s="39">
        <v>-3634.1478899999997</v>
      </c>
      <c r="S4" s="39">
        <v>-2883.2098639999999</v>
      </c>
      <c r="T4" s="39">
        <v>-3364.9664889999995</v>
      </c>
      <c r="U4" s="39">
        <v>-2237.8358870000002</v>
      </c>
      <c r="V4" s="39">
        <v>-2027.0610809999998</v>
      </c>
    </row>
    <row r="5" spans="1:22" x14ac:dyDescent="0.2">
      <c r="B5" s="9"/>
      <c r="C5" s="9"/>
      <c r="D5" s="9"/>
      <c r="E5" s="9"/>
      <c r="F5" s="9"/>
      <c r="G5" s="9"/>
      <c r="H5" s="9"/>
      <c r="I5" s="9"/>
      <c r="J5" s="9"/>
      <c r="K5" s="40"/>
      <c r="L5" s="71"/>
      <c r="M5" s="71"/>
      <c r="N5" s="71"/>
      <c r="O5" s="71"/>
      <c r="P5" s="71"/>
      <c r="Q5" s="71"/>
      <c r="R5" s="71"/>
      <c r="S5" s="71"/>
      <c r="T5" s="71">
        <v>0</v>
      </c>
      <c r="U5" s="71">
        <v>0</v>
      </c>
      <c r="V5" s="71">
        <v>0</v>
      </c>
    </row>
    <row r="6" spans="1:22" x14ac:dyDescent="0.2">
      <c r="A6" t="s">
        <v>2</v>
      </c>
      <c r="B6" s="9">
        <v>704.86632900000006</v>
      </c>
      <c r="C6" s="9">
        <v>681.70067099999994</v>
      </c>
      <c r="D6" s="9">
        <v>2290.3808910000002</v>
      </c>
      <c r="E6" s="9">
        <v>1834.1450940000002</v>
      </c>
      <c r="F6" s="9">
        <v>35.782859000000173</v>
      </c>
      <c r="G6" s="9">
        <v>-215.68316999999999</v>
      </c>
      <c r="H6" s="9">
        <v>-1075.453935</v>
      </c>
      <c r="I6" s="9">
        <v>89.141285000000039</v>
      </c>
      <c r="J6" s="9">
        <v>2538.3764630999995</v>
      </c>
      <c r="K6" s="40">
        <v>2513.2730140000003</v>
      </c>
      <c r="L6" s="71">
        <v>6896.140343</v>
      </c>
      <c r="M6" s="71">
        <v>2446.2399019999998</v>
      </c>
      <c r="N6" s="71">
        <v>-2300.2951069999999</v>
      </c>
      <c r="O6" s="71">
        <v>-1914.570606</v>
      </c>
      <c r="P6" s="71">
        <v>-2039.4984059999999</v>
      </c>
      <c r="Q6" s="71">
        <v>-2755.1746749999998</v>
      </c>
      <c r="R6" s="71">
        <v>-2207.3005520000002</v>
      </c>
      <c r="S6" s="71">
        <v>-1642.926062</v>
      </c>
      <c r="T6" s="71">
        <v>-2143.95516</v>
      </c>
      <c r="U6" s="71">
        <v>-1021.53219</v>
      </c>
      <c r="V6" s="71">
        <v>-995.1068120000001</v>
      </c>
    </row>
    <row r="7" spans="1:22" x14ac:dyDescent="0.2">
      <c r="A7" t="s">
        <v>3</v>
      </c>
      <c r="B7" s="9">
        <v>0</v>
      </c>
      <c r="C7" s="9">
        <v>0</v>
      </c>
      <c r="D7" s="9">
        <v>0</v>
      </c>
      <c r="E7" s="9">
        <v>20.244661000000001</v>
      </c>
      <c r="F7" s="9">
        <v>-0.23292399999999999</v>
      </c>
      <c r="G7" s="9">
        <v>-0.25195800000000002</v>
      </c>
      <c r="H7" s="9">
        <v>-0.28150500000000001</v>
      </c>
      <c r="I7" s="9">
        <v>-0.27745300000000001</v>
      </c>
      <c r="J7" s="9">
        <v>-0.25982100000000002</v>
      </c>
      <c r="K7" s="40">
        <v>-0.25192199999999998</v>
      </c>
      <c r="L7" s="71">
        <v>-0.261905</v>
      </c>
      <c r="M7" s="71">
        <v>-0.27194499999999999</v>
      </c>
      <c r="N7" s="71">
        <v>-9.1759219999999999</v>
      </c>
      <c r="O7" s="71">
        <v>-0.29503400000000002</v>
      </c>
      <c r="P7" s="71">
        <v>-0.307807</v>
      </c>
      <c r="Q7" s="71">
        <v>-3.320481</v>
      </c>
      <c r="R7" s="71">
        <v>-0.19587099999999999</v>
      </c>
      <c r="S7" s="71">
        <v>-0.205044</v>
      </c>
      <c r="T7" s="71">
        <v>-0.21509600000000001</v>
      </c>
      <c r="U7" s="71">
        <v>-0.29034399999999999</v>
      </c>
      <c r="V7" s="71">
        <v>-0.29440699999999997</v>
      </c>
    </row>
    <row r="8" spans="1:22" x14ac:dyDescent="0.2">
      <c r="A8" t="s">
        <v>4</v>
      </c>
      <c r="B8" s="9">
        <v>0</v>
      </c>
      <c r="C8" s="9">
        <v>0</v>
      </c>
      <c r="D8" s="9">
        <v>0</v>
      </c>
      <c r="E8" s="9">
        <v>0</v>
      </c>
      <c r="F8" s="9">
        <v>0</v>
      </c>
      <c r="G8" s="9">
        <v>0</v>
      </c>
      <c r="H8" s="9">
        <v>0</v>
      </c>
      <c r="I8" s="9">
        <v>0</v>
      </c>
      <c r="J8" s="9">
        <v>0</v>
      </c>
      <c r="K8" s="9">
        <v>0</v>
      </c>
      <c r="L8" s="71">
        <v>0</v>
      </c>
      <c r="M8" s="71">
        <v>0</v>
      </c>
      <c r="N8" s="71">
        <v>0</v>
      </c>
      <c r="O8" s="71">
        <v>0</v>
      </c>
      <c r="P8" s="71">
        <v>0</v>
      </c>
      <c r="Q8" s="71">
        <v>0</v>
      </c>
      <c r="R8" s="71">
        <v>0</v>
      </c>
      <c r="S8" s="71">
        <v>0</v>
      </c>
      <c r="T8" s="71">
        <v>0</v>
      </c>
      <c r="U8" s="71">
        <v>0</v>
      </c>
      <c r="V8" s="71">
        <v>0</v>
      </c>
    </row>
    <row r="9" spans="1:22" x14ac:dyDescent="0.2">
      <c r="A9" t="s">
        <v>5</v>
      </c>
      <c r="B9" s="9">
        <v>0</v>
      </c>
      <c r="C9" s="9">
        <v>0</v>
      </c>
      <c r="D9" s="9">
        <v>3.1396570000000001</v>
      </c>
      <c r="E9" s="9">
        <v>-6.2268999999999998E-2</v>
      </c>
      <c r="F9" s="9">
        <v>-6.6170999999999994E-2</v>
      </c>
      <c r="G9" s="9">
        <v>-6.8583000000000005E-2</v>
      </c>
      <c r="H9" s="9">
        <v>-7.1126000000000009E-2</v>
      </c>
      <c r="I9" s="9">
        <v>-7.7436000000000005E-2</v>
      </c>
      <c r="J9" s="9">
        <v>-7.9793000000000003E-2</v>
      </c>
      <c r="K9" s="40">
        <v>-8.2358000000000001E-2</v>
      </c>
      <c r="L9" s="71">
        <v>36.071654000000002</v>
      </c>
      <c r="M9" s="71">
        <v>-0.10607900000000001</v>
      </c>
      <c r="N9" s="71">
        <v>-36.214275000000001</v>
      </c>
      <c r="O9" s="71">
        <v>-0.11147899999999999</v>
      </c>
      <c r="P9" s="71">
        <v>-11.691383999999999</v>
      </c>
      <c r="Q9" s="71">
        <v>0</v>
      </c>
      <c r="R9" s="71">
        <v>0</v>
      </c>
      <c r="S9" s="71">
        <v>0</v>
      </c>
      <c r="T9" s="71">
        <v>0</v>
      </c>
      <c r="U9" s="71">
        <v>0</v>
      </c>
      <c r="V9" s="71">
        <v>0</v>
      </c>
    </row>
    <row r="10" spans="1:22" x14ac:dyDescent="0.2">
      <c r="A10" t="s">
        <v>6</v>
      </c>
      <c r="B10" s="9">
        <v>40.843575999999999</v>
      </c>
      <c r="C10" s="9">
        <v>41.444245000000002</v>
      </c>
      <c r="D10" s="9">
        <v>131.85459600000002</v>
      </c>
      <c r="E10" s="9">
        <v>180.48773300000002</v>
      </c>
      <c r="F10" s="9">
        <v>14.156269000000002</v>
      </c>
      <c r="G10" s="9">
        <v>2.7016459999999958</v>
      </c>
      <c r="H10" s="9">
        <v>-98.803528999999997</v>
      </c>
      <c r="I10" s="9">
        <v>-63.634002000000002</v>
      </c>
      <c r="J10" s="9">
        <v>78.605796999999995</v>
      </c>
      <c r="K10" s="40">
        <v>-54.313725999999996</v>
      </c>
      <c r="L10" s="71">
        <v>42.082220000000007</v>
      </c>
      <c r="M10" s="71">
        <v>-24.579643000000001</v>
      </c>
      <c r="N10" s="71">
        <v>19.242951999999995</v>
      </c>
      <c r="O10" s="71">
        <v>-92.935361</v>
      </c>
      <c r="P10" s="71">
        <v>-518.89326199999994</v>
      </c>
      <c r="Q10" s="71">
        <v>-76.444452999999996</v>
      </c>
      <c r="R10" s="71">
        <v>-18.880603999999998</v>
      </c>
      <c r="S10" s="71">
        <v>-67.199834999999993</v>
      </c>
      <c r="T10" s="71">
        <v>-9.8950699999999987</v>
      </c>
      <c r="U10" s="71">
        <v>-2.6517660000000003</v>
      </c>
      <c r="V10" s="71">
        <v>-7.1284700000000001</v>
      </c>
    </row>
    <row r="11" spans="1:22" x14ac:dyDescent="0.2">
      <c r="A11" t="s">
        <v>7</v>
      </c>
      <c r="B11" s="9">
        <v>664.02275300000008</v>
      </c>
      <c r="C11" s="9">
        <v>640.25642600000003</v>
      </c>
      <c r="D11" s="9">
        <v>2155.3866379999999</v>
      </c>
      <c r="E11" s="9">
        <v>1633.4749690000001</v>
      </c>
      <c r="F11" s="9">
        <v>21.925685000000058</v>
      </c>
      <c r="G11" s="9">
        <v>-218.06427500000001</v>
      </c>
      <c r="H11" s="9">
        <v>-976.29777500000023</v>
      </c>
      <c r="I11" s="9">
        <v>153.13017600000003</v>
      </c>
      <c r="J11" s="9">
        <v>2460.1102800999997</v>
      </c>
      <c r="K11" s="40">
        <v>2567.9210200000002</v>
      </c>
      <c r="L11" s="71">
        <v>6818.2483740000007</v>
      </c>
      <c r="M11" s="71">
        <v>2471.1975689999999</v>
      </c>
      <c r="N11" s="71">
        <v>-2274.1478619999998</v>
      </c>
      <c r="O11" s="71">
        <v>-1821.228732</v>
      </c>
      <c r="P11" s="71">
        <v>-1508.6059529999998</v>
      </c>
      <c r="Q11" s="71">
        <v>-2675.4097409999999</v>
      </c>
      <c r="R11" s="71">
        <v>-2188.2240769999999</v>
      </c>
      <c r="S11" s="71">
        <v>-1575.5211830000001</v>
      </c>
      <c r="T11" s="71">
        <v>-2133.844994</v>
      </c>
      <c r="U11" s="71">
        <v>-1018.5900799999999</v>
      </c>
      <c r="V11" s="71">
        <v>-987.68393500000002</v>
      </c>
    </row>
    <row r="12" spans="1:22" x14ac:dyDescent="0.2">
      <c r="A12" t="s">
        <v>8</v>
      </c>
      <c r="B12" s="9">
        <v>1283.9607800000003</v>
      </c>
      <c r="C12" s="9">
        <v>1282.3480419999996</v>
      </c>
      <c r="D12" s="9">
        <v>14869.239556</v>
      </c>
      <c r="E12" s="9">
        <v>8808.5777909999997</v>
      </c>
      <c r="F12" s="9">
        <v>-3204.4833029999991</v>
      </c>
      <c r="G12" s="9">
        <v>-5023.2555490000004</v>
      </c>
      <c r="H12" s="9">
        <v>-5386.1559399999996</v>
      </c>
      <c r="I12" s="9">
        <v>-2985.741767</v>
      </c>
      <c r="J12" s="9">
        <v>-862.94292699999994</v>
      </c>
      <c r="K12" s="40">
        <v>114.79860800000003</v>
      </c>
      <c r="L12" s="71">
        <v>7621.0063869999994</v>
      </c>
      <c r="M12" s="71">
        <v>1275.3663860000004</v>
      </c>
      <c r="N12" s="71">
        <v>-2274.2012599999998</v>
      </c>
      <c r="O12" s="71">
        <v>-2647.0116660000003</v>
      </c>
      <c r="P12" s="71">
        <v>-1825.9582429999998</v>
      </c>
      <c r="Q12" s="71">
        <v>-1625.4301820000001</v>
      </c>
      <c r="R12" s="71">
        <v>-1426.847338</v>
      </c>
      <c r="S12" s="380">
        <f>SUM(S13:S15)</f>
        <v>-1240.2838020000002</v>
      </c>
      <c r="T12" s="71">
        <v>-1221.0113289999999</v>
      </c>
      <c r="U12" s="71">
        <v>-1216.3036970000001</v>
      </c>
      <c r="V12" s="71">
        <v>-1031.9542690000001</v>
      </c>
    </row>
    <row r="13" spans="1:22" x14ac:dyDescent="0.2">
      <c r="A13" t="s">
        <v>9</v>
      </c>
      <c r="B13" s="9">
        <v>1070.3246840000002</v>
      </c>
      <c r="C13" s="9">
        <v>1083.5924049999999</v>
      </c>
      <c r="D13" s="9">
        <v>13039.072181000001</v>
      </c>
      <c r="E13" s="9">
        <v>7351.8151149999994</v>
      </c>
      <c r="F13" s="9">
        <v>-2903.9955539999996</v>
      </c>
      <c r="G13" s="9">
        <v>-4330.1474880000005</v>
      </c>
      <c r="H13" s="9">
        <v>-4744.0109769999999</v>
      </c>
      <c r="I13" s="9">
        <v>-2661.0651760000005</v>
      </c>
      <c r="J13" s="9">
        <v>-797.39216699999997</v>
      </c>
      <c r="K13" s="40">
        <v>18.439537999999999</v>
      </c>
      <c r="L13" s="71">
        <v>6131.0632880000003</v>
      </c>
      <c r="M13" s="71">
        <v>879.41136400000005</v>
      </c>
      <c r="N13" s="71">
        <v>-1906.8099559999998</v>
      </c>
      <c r="O13" s="71">
        <v>-2135.6986069999998</v>
      </c>
      <c r="P13" s="71">
        <v>-1441.1034340000001</v>
      </c>
      <c r="Q13" s="71">
        <v>-1225.6940930000001</v>
      </c>
      <c r="R13" s="71">
        <v>-1090.7356169999998</v>
      </c>
      <c r="S13" s="71">
        <v>-940.63105500000006</v>
      </c>
      <c r="T13" s="71">
        <v>-963.49157700000001</v>
      </c>
      <c r="U13" s="71">
        <v>-938.65473199999997</v>
      </c>
      <c r="V13" s="71">
        <v>-802.04828999999995</v>
      </c>
    </row>
    <row r="14" spans="1:22" x14ac:dyDescent="0.2">
      <c r="A14" t="s">
        <v>10</v>
      </c>
      <c r="B14" s="9">
        <v>144.73320999999999</v>
      </c>
      <c r="C14" s="9">
        <v>136.44004999999999</v>
      </c>
      <c r="D14" s="9">
        <v>1263.66482</v>
      </c>
      <c r="E14" s="9">
        <v>992.24164199999984</v>
      </c>
      <c r="F14" s="9">
        <v>-283.37595900000002</v>
      </c>
      <c r="G14" s="9">
        <v>-516.53510299999994</v>
      </c>
      <c r="H14" s="9">
        <v>-429.151162</v>
      </c>
      <c r="I14" s="9">
        <v>-235.71217000000001</v>
      </c>
      <c r="J14" s="9">
        <v>-57.59835300000001</v>
      </c>
      <c r="K14" s="40">
        <v>35.77947200000002</v>
      </c>
      <c r="L14" s="71">
        <v>895.82316199999991</v>
      </c>
      <c r="M14" s="71">
        <v>159.149179</v>
      </c>
      <c r="N14" s="71">
        <v>-268.48699899999997</v>
      </c>
      <c r="O14" s="71">
        <v>-316.22478999999998</v>
      </c>
      <c r="P14" s="71">
        <v>-257.26952999999997</v>
      </c>
      <c r="Q14" s="71">
        <v>-248.86460600000001</v>
      </c>
      <c r="R14" s="71">
        <v>-225.513081</v>
      </c>
      <c r="S14" s="71">
        <v>-189.41678999999999</v>
      </c>
      <c r="T14" s="71">
        <v>-142.01871299999999</v>
      </c>
      <c r="U14" s="71">
        <v>-146.70540499999998</v>
      </c>
      <c r="V14" s="71">
        <v>-100.22426400000001</v>
      </c>
    </row>
    <row r="15" spans="1:22" x14ac:dyDescent="0.2">
      <c r="A15" t="s">
        <v>11</v>
      </c>
      <c r="B15" s="9">
        <v>68.902885999999981</v>
      </c>
      <c r="C15" s="9">
        <v>62.315587000000001</v>
      </c>
      <c r="D15" s="9">
        <v>566.50255500000003</v>
      </c>
      <c r="E15" s="9">
        <v>464.52103399999999</v>
      </c>
      <c r="F15" s="9">
        <v>-17.111789999999985</v>
      </c>
      <c r="G15" s="9">
        <v>-176.57295800000003</v>
      </c>
      <c r="H15" s="9">
        <v>-212.99380100000002</v>
      </c>
      <c r="I15" s="9">
        <v>-88.964421000000016</v>
      </c>
      <c r="J15" s="9">
        <v>-7.9524069999999938</v>
      </c>
      <c r="K15" s="40">
        <v>60.579598000000011</v>
      </c>
      <c r="L15" s="71">
        <v>594.11993700000005</v>
      </c>
      <c r="M15" s="71">
        <v>236.80584300000004</v>
      </c>
      <c r="N15" s="71">
        <v>-98.904305000000008</v>
      </c>
      <c r="O15" s="71">
        <v>-195.08826900000003</v>
      </c>
      <c r="P15" s="71">
        <v>-127.58527899999999</v>
      </c>
      <c r="Q15" s="71">
        <v>-150.87148300000001</v>
      </c>
      <c r="R15" s="71">
        <v>-110.59864</v>
      </c>
      <c r="S15" s="71">
        <v>-110.235957</v>
      </c>
      <c r="T15" s="71">
        <v>-115.50103900000001</v>
      </c>
      <c r="U15" s="71">
        <v>-130.94356000000002</v>
      </c>
      <c r="V15" s="71">
        <v>-129.681715</v>
      </c>
    </row>
    <row r="16" spans="1:22" x14ac:dyDescent="0.2">
      <c r="A16" s="11"/>
      <c r="B16" s="12"/>
      <c r="C16" s="12"/>
      <c r="D16" s="12"/>
      <c r="E16" s="12"/>
      <c r="F16" s="12"/>
      <c r="G16" s="9"/>
      <c r="H16" s="9"/>
      <c r="I16" s="9"/>
      <c r="J16" s="9"/>
      <c r="K16" s="40"/>
      <c r="L16" s="185"/>
      <c r="M16" s="185"/>
      <c r="N16" s="185"/>
      <c r="O16" s="185"/>
      <c r="P16" s="185"/>
      <c r="Q16" s="185"/>
      <c r="R16" s="185"/>
      <c r="S16" s="185"/>
      <c r="T16" s="185">
        <v>0</v>
      </c>
      <c r="U16" s="185">
        <v>0</v>
      </c>
      <c r="V16" s="185">
        <v>0</v>
      </c>
    </row>
    <row r="17" spans="1:22" x14ac:dyDescent="0.2">
      <c r="A17" s="13" t="s">
        <v>12</v>
      </c>
      <c r="B17" s="6">
        <v>5976.4314720000002</v>
      </c>
      <c r="C17" s="6">
        <v>4115.9319810000006</v>
      </c>
      <c r="D17" s="6">
        <v>23881.844879</v>
      </c>
      <c r="E17" s="6">
        <v>13426.157208999999</v>
      </c>
      <c r="F17" s="6">
        <v>5957.941729000001</v>
      </c>
      <c r="G17" s="7">
        <v>5013.7648360000012</v>
      </c>
      <c r="H17" s="7">
        <v>2748.3088499999994</v>
      </c>
      <c r="I17" s="7">
        <v>7876.8877020000009</v>
      </c>
      <c r="J17" s="7">
        <v>35021.82773099999</v>
      </c>
      <c r="K17" s="39">
        <v>29272.309517999998</v>
      </c>
      <c r="L17" s="185">
        <v>41130.253459</v>
      </c>
      <c r="M17" s="185">
        <v>15762.313587999999</v>
      </c>
      <c r="N17" s="185">
        <v>-11152.496569000001</v>
      </c>
      <c r="O17" s="185">
        <v>-14247.807352</v>
      </c>
      <c r="P17" s="185">
        <v>-17563.162707</v>
      </c>
      <c r="Q17" s="185">
        <v>-28017.265395999999</v>
      </c>
      <c r="R17" s="185">
        <v>-19016.057693999999</v>
      </c>
      <c r="S17" s="711">
        <f>SUM(S19:S21)</f>
        <v>-16494.720883999998</v>
      </c>
      <c r="T17" s="185">
        <v>-31449.989980000002</v>
      </c>
      <c r="U17" s="185">
        <v>-12942.156801000001</v>
      </c>
      <c r="V17" s="185">
        <v>-10964.891132000001</v>
      </c>
    </row>
    <row r="18" spans="1:22" x14ac:dyDescent="0.2">
      <c r="B18" s="9"/>
      <c r="C18" s="9"/>
      <c r="D18" s="9"/>
      <c r="E18" s="9"/>
      <c r="F18" s="9"/>
      <c r="G18" s="9"/>
      <c r="H18" s="9"/>
      <c r="I18" s="9"/>
      <c r="J18" s="9"/>
      <c r="K18" s="40"/>
      <c r="L18" s="71"/>
      <c r="M18" s="71"/>
      <c r="N18" s="71"/>
      <c r="O18" s="71"/>
      <c r="P18" s="71"/>
      <c r="Q18" s="71"/>
      <c r="R18" s="71"/>
      <c r="S18" s="71"/>
      <c r="T18" s="71">
        <v>0</v>
      </c>
      <c r="U18" s="71">
        <v>0</v>
      </c>
      <c r="V18" s="71">
        <v>0</v>
      </c>
    </row>
    <row r="19" spans="1:22" x14ac:dyDescent="0.2">
      <c r="A19" t="s">
        <v>13</v>
      </c>
      <c r="B19" s="9">
        <v>3964.5980779999995</v>
      </c>
      <c r="C19" s="9">
        <v>2972.6632190000005</v>
      </c>
      <c r="D19" s="9">
        <v>18565.958415999998</v>
      </c>
      <c r="E19" s="9">
        <v>10352.218697999999</v>
      </c>
      <c r="F19" s="9">
        <v>4995.3457080000007</v>
      </c>
      <c r="G19" s="9">
        <v>5587.8379270000005</v>
      </c>
      <c r="H19" s="9">
        <v>3056.1790639999999</v>
      </c>
      <c r="I19" s="9">
        <v>10135.651410999999</v>
      </c>
      <c r="J19" s="9">
        <v>31258.517193999993</v>
      </c>
      <c r="K19" s="40">
        <v>25242.158271</v>
      </c>
      <c r="L19" s="71">
        <v>30870.305415999996</v>
      </c>
      <c r="M19" s="71">
        <v>11021.918005999998</v>
      </c>
      <c r="N19" s="71">
        <v>-6101.2892350000002</v>
      </c>
      <c r="O19" s="71">
        <v>-9985.6326020000015</v>
      </c>
      <c r="P19" s="71">
        <v>-15386.271481000002</v>
      </c>
      <c r="Q19" s="71">
        <v>-25311.135129000002</v>
      </c>
      <c r="R19" s="71">
        <v>-17733.428733000001</v>
      </c>
      <c r="S19" s="71">
        <v>-14334.536457999999</v>
      </c>
      <c r="T19" s="71">
        <v>-27536.234280000001</v>
      </c>
      <c r="U19" s="71">
        <v>-10992.429807999999</v>
      </c>
      <c r="V19" s="71">
        <v>-7856.456365</v>
      </c>
    </row>
    <row r="20" spans="1:22" x14ac:dyDescent="0.2">
      <c r="A20" t="s">
        <v>14</v>
      </c>
      <c r="B20" s="9">
        <v>1159.6473760000001</v>
      </c>
      <c r="C20" s="9">
        <v>439.172192</v>
      </c>
      <c r="D20" s="9">
        <v>1873.4598090000002</v>
      </c>
      <c r="E20" s="9">
        <v>664.18660700000009</v>
      </c>
      <c r="F20" s="9">
        <v>293.61717699999986</v>
      </c>
      <c r="G20" s="9">
        <v>25.526866999999953</v>
      </c>
      <c r="H20" s="9">
        <v>-690.70253300000002</v>
      </c>
      <c r="I20" s="9">
        <v>-262.64663999999993</v>
      </c>
      <c r="J20" s="9">
        <v>993.1590379999999</v>
      </c>
      <c r="K20" s="40">
        <v>724.46270900000013</v>
      </c>
      <c r="L20" s="71">
        <v>907.05345100000011</v>
      </c>
      <c r="M20" s="71">
        <v>1282.6192550000001</v>
      </c>
      <c r="N20" s="71">
        <v>-1592.3756599999999</v>
      </c>
      <c r="O20" s="71">
        <v>-738.31944700000008</v>
      </c>
      <c r="P20" s="71">
        <v>-577.99529599999994</v>
      </c>
      <c r="Q20" s="71">
        <v>-435.33151899999996</v>
      </c>
      <c r="R20" s="71">
        <v>911.3743760000001</v>
      </c>
      <c r="S20" s="71">
        <v>-335.33083799999997</v>
      </c>
      <c r="T20" s="71">
        <v>-1695.8354039999997</v>
      </c>
      <c r="U20" s="71">
        <v>-315.83765200000005</v>
      </c>
      <c r="V20" s="71">
        <v>-326.679124</v>
      </c>
    </row>
    <row r="21" spans="1:22" x14ac:dyDescent="0.2">
      <c r="A21" t="s">
        <v>15</v>
      </c>
      <c r="B21" s="9">
        <v>852.18601799999999</v>
      </c>
      <c r="C21" s="9">
        <v>704.09657000000004</v>
      </c>
      <c r="D21" s="9">
        <v>3442.4266540000003</v>
      </c>
      <c r="E21" s="9">
        <v>2409.7519039999997</v>
      </c>
      <c r="F21" s="9">
        <v>668.97884399999987</v>
      </c>
      <c r="G21" s="9">
        <v>-599.59995800000002</v>
      </c>
      <c r="H21" s="9">
        <v>382.8323190000001</v>
      </c>
      <c r="I21" s="9">
        <v>-1996.1170689999999</v>
      </c>
      <c r="J21" s="9">
        <v>2770.1514990000001</v>
      </c>
      <c r="K21" s="40">
        <v>3305.6885379999994</v>
      </c>
      <c r="L21" s="71">
        <v>9352.8945919999987</v>
      </c>
      <c r="M21" s="71">
        <v>3457.7763269999991</v>
      </c>
      <c r="N21" s="71">
        <v>-3458.831674</v>
      </c>
      <c r="O21" s="71">
        <v>-3523.8553030000003</v>
      </c>
      <c r="P21" s="71">
        <v>-1598.8959300000001</v>
      </c>
      <c r="Q21" s="71">
        <v>-2270.7987480000002</v>
      </c>
      <c r="R21" s="71">
        <v>-2194.0033370000001</v>
      </c>
      <c r="S21" s="71">
        <v>-1824.8535879999999</v>
      </c>
      <c r="T21" s="71">
        <v>-2217.9202960000002</v>
      </c>
      <c r="U21" s="71">
        <v>-1633.8893409999998</v>
      </c>
      <c r="V21" s="71">
        <v>-2781.755643</v>
      </c>
    </row>
    <row r="22" spans="1:22" x14ac:dyDescent="0.2">
      <c r="A22" s="11"/>
      <c r="B22" s="14"/>
      <c r="C22" s="14"/>
      <c r="D22" s="14"/>
      <c r="E22" s="14"/>
      <c r="F22" s="14"/>
      <c r="G22" s="9"/>
      <c r="H22" s="9"/>
      <c r="I22" s="9"/>
      <c r="J22" s="9"/>
      <c r="K22" s="40"/>
      <c r="L22" s="185"/>
      <c r="M22" s="185"/>
      <c r="N22" s="185"/>
      <c r="O22" s="185"/>
      <c r="P22" s="185"/>
      <c r="Q22" s="185"/>
      <c r="R22" s="185"/>
      <c r="S22" s="185"/>
      <c r="T22" s="185">
        <v>0</v>
      </c>
      <c r="U22" s="185">
        <v>0</v>
      </c>
      <c r="V22" s="185">
        <v>0</v>
      </c>
    </row>
    <row r="23" spans="1:22" x14ac:dyDescent="0.2">
      <c r="A23" s="13" t="s">
        <v>16</v>
      </c>
      <c r="B23" s="15">
        <v>0.59230700000000003</v>
      </c>
      <c r="C23" s="15">
        <v>95.967987000000008</v>
      </c>
      <c r="D23" s="15">
        <v>1499.8169549999998</v>
      </c>
      <c r="E23" s="15">
        <v>388.67313100000007</v>
      </c>
      <c r="F23" s="15">
        <v>-15.944884999999999</v>
      </c>
      <c r="G23" s="7">
        <v>-116.045861</v>
      </c>
      <c r="H23" s="7">
        <v>-922.13468499999999</v>
      </c>
      <c r="I23" s="7">
        <v>-40.165472999999999</v>
      </c>
      <c r="J23" s="7">
        <v>486.91127</v>
      </c>
      <c r="K23" s="39">
        <v>-324.21569600000004</v>
      </c>
      <c r="L23" s="185">
        <v>241.81151600000004</v>
      </c>
      <c r="M23" s="185">
        <v>221.449017</v>
      </c>
      <c r="N23" s="185">
        <v>-710.25140799999997</v>
      </c>
      <c r="O23" s="185">
        <v>-94.310206000000008</v>
      </c>
      <c r="P23" s="185">
        <v>-138.074105</v>
      </c>
      <c r="Q23" s="185">
        <v>-138.26420899999999</v>
      </c>
      <c r="R23" s="185">
        <v>-138.32060800000002</v>
      </c>
      <c r="S23" s="185">
        <v>-54.407511</v>
      </c>
      <c r="T23" s="185">
        <v>-44.526446999999997</v>
      </c>
      <c r="U23" s="185">
        <v>-41.747795999999994</v>
      </c>
      <c r="V23" s="185">
        <v>-105.17817300000002</v>
      </c>
    </row>
    <row r="24" spans="1:22" ht="13.5" thickBot="1" x14ac:dyDescent="0.25">
      <c r="A24" s="16" t="s">
        <v>17</v>
      </c>
      <c r="B24" s="17">
        <v>7965.850887999999</v>
      </c>
      <c r="C24" s="17">
        <v>6175.9486809999999</v>
      </c>
      <c r="D24" s="17">
        <v>42541.282281000007</v>
      </c>
      <c r="E24" s="17">
        <v>24457.553225000007</v>
      </c>
      <c r="F24" s="17">
        <v>2773.2964000000011</v>
      </c>
      <c r="G24" s="47">
        <v>-341.21974399999908</v>
      </c>
      <c r="H24" s="38">
        <v>-4635.4357100000016</v>
      </c>
      <c r="I24" s="47">
        <v>4940.1217470000011</v>
      </c>
      <c r="J24" s="38">
        <v>37184.172537099999</v>
      </c>
      <c r="K24" s="41">
        <v>31576.165443999998</v>
      </c>
      <c r="L24" s="42">
        <v>55889.211705000002</v>
      </c>
      <c r="M24" s="42">
        <v>19705.368892999999</v>
      </c>
      <c r="N24" s="42">
        <v>-16437.244343999999</v>
      </c>
      <c r="O24" s="42">
        <v>-18903.699830000001</v>
      </c>
      <c r="P24" s="42">
        <v>-21566.693460999999</v>
      </c>
      <c r="Q24" s="42">
        <v>-32536.024577999997</v>
      </c>
      <c r="R24" s="42">
        <v>-22788.526192000001</v>
      </c>
      <c r="S24" s="42">
        <v>-19432.017699</v>
      </c>
      <c r="T24" s="42">
        <v>-34859.482916000001</v>
      </c>
      <c r="U24" s="42">
        <v>-15221.740484</v>
      </c>
      <c r="V24" s="42">
        <v>-13097.130386000001</v>
      </c>
    </row>
    <row r="25" spans="1:22" x14ac:dyDescent="0.2">
      <c r="A25" s="68" t="s">
        <v>132</v>
      </c>
      <c r="O25" s="248"/>
    </row>
    <row r="26" spans="1:22" x14ac:dyDescent="0.2">
      <c r="A26" s="18" t="s">
        <v>20</v>
      </c>
      <c r="H26" s="9"/>
    </row>
    <row r="27" spans="1:22" x14ac:dyDescent="0.2">
      <c r="A27" s="252" t="s">
        <v>195</v>
      </c>
    </row>
    <row r="28" spans="1:22" x14ac:dyDescent="0.2">
      <c r="A28" s="19" t="s">
        <v>21</v>
      </c>
      <c r="G28" s="25"/>
    </row>
  </sheetData>
  <phoneticPr fontId="17" type="noConversion"/>
  <hyperlinks>
    <hyperlink ref="A28" location="Kapitalmarkedsstatistik!A1" display="Tilbage til Udlånsvirksomhed" xr:uid="{00000000-0004-0000-1800-000000000000}"/>
  </hyperlinks>
  <pageMargins left="0.74803149606299213" right="0.74803149606299213" top="0.98425196850393704" bottom="0.98425196850393704" header="0" footer="0"/>
  <pageSetup paperSize="9" scale="65" orientation="landscape"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Ark26">
    <pageSetUpPr fitToPage="1"/>
  </sheetPr>
  <dimension ref="A2:U28"/>
  <sheetViews>
    <sheetView workbookViewId="0">
      <pane xSplit="1" ySplit="4" topLeftCell="N5" activePane="bottomRight" state="frozen"/>
      <selection pane="topRight" activeCell="B1" sqref="B1"/>
      <selection pane="bottomLeft" activeCell="A5" sqref="A5"/>
      <selection pane="bottomRight" activeCell="T3" sqref="T3"/>
    </sheetView>
  </sheetViews>
  <sheetFormatPr defaultRowHeight="12.75" x14ac:dyDescent="0.2"/>
  <cols>
    <col min="1" max="1" width="112.5703125" bestFit="1" customWidth="1"/>
    <col min="2" max="5" width="10.7109375" customWidth="1"/>
    <col min="7" max="7" width="9" customWidth="1"/>
    <col min="8" max="8" width="9.140625" style="69" customWidth="1"/>
    <col min="16" max="17" width="11.28515625" bestFit="1" customWidth="1"/>
    <col min="18" max="18" width="11.28515625" style="248" bestFit="1" customWidth="1"/>
  </cols>
  <sheetData>
    <row r="2" spans="1:21" x14ac:dyDescent="0.2">
      <c r="A2" s="1" t="s">
        <v>220</v>
      </c>
    </row>
    <row r="3" spans="1:21" x14ac:dyDescent="0.2">
      <c r="A3" s="2" t="s">
        <v>0</v>
      </c>
      <c r="B3" s="108">
        <v>2000</v>
      </c>
      <c r="C3" s="108">
        <v>2001</v>
      </c>
      <c r="D3" s="108">
        <v>2002</v>
      </c>
      <c r="E3" s="108">
        <v>2003</v>
      </c>
      <c r="F3" s="108">
        <v>2004</v>
      </c>
      <c r="G3" s="109">
        <v>2005</v>
      </c>
      <c r="H3" s="111">
        <v>2006</v>
      </c>
      <c r="I3" s="109">
        <v>2007</v>
      </c>
      <c r="J3" s="109">
        <v>2008</v>
      </c>
      <c r="K3" s="109">
        <v>2009</v>
      </c>
      <c r="L3" s="109">
        <v>2010</v>
      </c>
      <c r="M3" s="111">
        <v>2011</v>
      </c>
      <c r="N3" s="111">
        <v>2012</v>
      </c>
      <c r="O3" s="111">
        <v>2013</v>
      </c>
      <c r="P3" s="111">
        <v>2014</v>
      </c>
      <c r="Q3" s="111">
        <v>2015</v>
      </c>
      <c r="R3" s="111">
        <v>2016</v>
      </c>
      <c r="S3" s="111">
        <v>2017</v>
      </c>
      <c r="T3" s="111">
        <v>2018</v>
      </c>
      <c r="U3" s="111">
        <v>2019</v>
      </c>
    </row>
    <row r="4" spans="1:21" x14ac:dyDescent="0.2">
      <c r="A4" s="5" t="s">
        <v>1</v>
      </c>
      <c r="B4" s="6">
        <v>32090.256072000004</v>
      </c>
      <c r="C4" s="6">
        <v>101237.445452</v>
      </c>
      <c r="D4" s="6">
        <v>96105.245931999991</v>
      </c>
      <c r="E4" s="6">
        <v>155741.908971</v>
      </c>
      <c r="F4" s="6">
        <v>208986.77583599999</v>
      </c>
      <c r="G4" s="39">
        <v>281798.70396299998</v>
      </c>
      <c r="H4" s="39">
        <v>195584.180112</v>
      </c>
      <c r="I4" s="39">
        <v>74016.740893000009</v>
      </c>
      <c r="J4" s="39">
        <v>114547.40422399998</v>
      </c>
      <c r="K4" s="8">
        <v>293022.563784</v>
      </c>
      <c r="L4" s="8">
        <v>198831.05611100001</v>
      </c>
      <c r="M4" s="8">
        <v>136263.09962399999</v>
      </c>
      <c r="N4" s="8">
        <v>179742.53301000001</v>
      </c>
      <c r="O4" s="8">
        <v>107874.11330500001</v>
      </c>
      <c r="P4" s="8">
        <v>131204.93177299999</v>
      </c>
      <c r="Q4" s="8">
        <v>137549.64333799999</v>
      </c>
      <c r="R4" s="8">
        <v>165945.80544500001</v>
      </c>
      <c r="S4" s="8">
        <v>184018.25225200001</v>
      </c>
      <c r="T4" s="8">
        <v>156175.71178099999</v>
      </c>
      <c r="U4" s="8">
        <v>160154.50427500001</v>
      </c>
    </row>
    <row r="5" spans="1:21" x14ac:dyDescent="0.2">
      <c r="B5" s="9"/>
      <c r="C5" s="9"/>
      <c r="D5" s="9"/>
      <c r="E5" s="9"/>
      <c r="F5" s="9"/>
      <c r="G5" s="40"/>
      <c r="H5" s="71"/>
      <c r="I5" s="71"/>
      <c r="J5" s="71"/>
      <c r="K5" s="71"/>
      <c r="L5" s="69"/>
      <c r="M5" s="69"/>
      <c r="N5" s="69"/>
      <c r="O5" s="69"/>
      <c r="P5" s="69"/>
      <c r="Q5" s="69"/>
      <c r="R5" s="69"/>
      <c r="S5" s="69"/>
      <c r="T5" s="69"/>
      <c r="U5" s="69"/>
    </row>
    <row r="6" spans="1:21" x14ac:dyDescent="0.2">
      <c r="A6" t="s">
        <v>2</v>
      </c>
      <c r="B6" s="9">
        <v>15023.204316000001</v>
      </c>
      <c r="C6" s="9">
        <v>17967.196739999999</v>
      </c>
      <c r="D6" s="9">
        <v>14282.459734</v>
      </c>
      <c r="E6" s="9">
        <v>21433.625903</v>
      </c>
      <c r="F6" s="9">
        <v>30372.733198000002</v>
      </c>
      <c r="G6" s="40">
        <v>44673.397992000006</v>
      </c>
      <c r="H6" s="71">
        <v>44239.577009999994</v>
      </c>
      <c r="I6" s="71">
        <v>37688.454368000006</v>
      </c>
      <c r="J6" s="71">
        <v>31215.223073999998</v>
      </c>
      <c r="K6" s="48">
        <v>26147.910511999999</v>
      </c>
      <c r="L6" s="48">
        <v>29355.030156000001</v>
      </c>
      <c r="M6" s="48">
        <v>27996.852465</v>
      </c>
      <c r="N6" s="48">
        <v>38165.410520999998</v>
      </c>
      <c r="O6" s="48">
        <v>23384.639447000001</v>
      </c>
      <c r="P6" s="48">
        <v>35145.997308999998</v>
      </c>
      <c r="Q6" s="48">
        <v>29770.854899000002</v>
      </c>
      <c r="R6" s="48">
        <v>32601.325819000002</v>
      </c>
      <c r="S6" s="48">
        <v>49148.920916000003</v>
      </c>
      <c r="T6" s="48">
        <v>52082.225615999996</v>
      </c>
      <c r="U6" s="48">
        <v>63621.573097</v>
      </c>
    </row>
    <row r="7" spans="1:21" x14ac:dyDescent="0.2">
      <c r="A7" t="s">
        <v>3</v>
      </c>
      <c r="B7" s="9">
        <v>10443.748303</v>
      </c>
      <c r="C7" s="9">
        <v>9774.1955749999997</v>
      </c>
      <c r="D7" s="9">
        <v>3975.4771900000001</v>
      </c>
      <c r="E7" s="9">
        <v>5089.8370359999999</v>
      </c>
      <c r="F7" s="9">
        <v>5724.2402549999997</v>
      </c>
      <c r="G7" s="40">
        <v>5418.0013790000003</v>
      </c>
      <c r="H7" s="71">
        <v>4594.8273689999996</v>
      </c>
      <c r="I7" s="71">
        <v>4424.0098749999997</v>
      </c>
      <c r="J7" s="71">
        <v>3661.5570069999999</v>
      </c>
      <c r="K7" s="48">
        <v>2964.6458379999999</v>
      </c>
      <c r="L7" s="48">
        <v>3224.176332</v>
      </c>
      <c r="M7" s="48">
        <v>4444.5036680000003</v>
      </c>
      <c r="N7" s="48">
        <v>8511.5816830000003</v>
      </c>
      <c r="O7" s="48">
        <v>1433.555071</v>
      </c>
      <c r="P7" s="48">
        <v>6489.5772930000003</v>
      </c>
      <c r="Q7" s="48">
        <v>805.57068100000004</v>
      </c>
      <c r="R7" s="48">
        <v>758.59883000000002</v>
      </c>
      <c r="S7" s="48">
        <v>8076.8611249999994</v>
      </c>
      <c r="T7" s="48">
        <v>16146.163142999998</v>
      </c>
      <c r="U7" s="48">
        <v>26163.539978000001</v>
      </c>
    </row>
    <row r="8" spans="1:21" x14ac:dyDescent="0.2">
      <c r="A8" t="s">
        <v>4</v>
      </c>
      <c r="B8" s="9">
        <v>192.55337900000001</v>
      </c>
      <c r="C8" s="9">
        <v>175.02221900000001</v>
      </c>
      <c r="D8" s="9">
        <v>388.91715499999998</v>
      </c>
      <c r="E8" s="9">
        <v>386.94687599999997</v>
      </c>
      <c r="F8" s="9">
        <v>373.2013</v>
      </c>
      <c r="G8" s="40">
        <v>304.68037900000002</v>
      </c>
      <c r="H8" s="71">
        <v>312.396457</v>
      </c>
      <c r="I8" s="71">
        <v>417.55773099999999</v>
      </c>
      <c r="J8" s="71">
        <v>408.68872299999998</v>
      </c>
      <c r="K8" s="48">
        <v>71.010981000000001</v>
      </c>
      <c r="L8" s="48">
        <v>76.025077999999993</v>
      </c>
      <c r="M8" s="48">
        <v>261.675299</v>
      </c>
      <c r="N8" s="48">
        <v>1470.548914</v>
      </c>
      <c r="O8" s="48">
        <v>21.641667999999999</v>
      </c>
      <c r="P8" s="48">
        <v>1414.064889</v>
      </c>
      <c r="Q8" s="48">
        <v>36.783907999999997</v>
      </c>
      <c r="R8" s="48">
        <v>252.96238299999999</v>
      </c>
      <c r="S8" s="48">
        <v>1357.1222849999999</v>
      </c>
      <c r="T8" s="48">
        <v>2245.7067950000001</v>
      </c>
      <c r="U8" s="48">
        <v>3218.3635949999998</v>
      </c>
    </row>
    <row r="9" spans="1:21" x14ac:dyDescent="0.2">
      <c r="A9" t="s">
        <v>5</v>
      </c>
      <c r="B9" s="9">
        <v>1050.8148020000001</v>
      </c>
      <c r="C9" s="9">
        <v>1307.091784</v>
      </c>
      <c r="D9" s="9">
        <v>1585.3023720000001</v>
      </c>
      <c r="E9" s="9">
        <v>2245.1776129999998</v>
      </c>
      <c r="F9" s="9">
        <v>2303.6490800000001</v>
      </c>
      <c r="G9" s="40">
        <v>2031.909897</v>
      </c>
      <c r="H9" s="71">
        <v>1215.8966439999999</v>
      </c>
      <c r="I9" s="71">
        <v>1163.2584850000001</v>
      </c>
      <c r="J9" s="71">
        <v>1488.9486019999999</v>
      </c>
      <c r="K9" s="48">
        <v>1217.991503</v>
      </c>
      <c r="L9" s="48">
        <v>965.16621299999997</v>
      </c>
      <c r="M9" s="48">
        <v>1644.4710990000001</v>
      </c>
      <c r="N9" s="48">
        <v>2032.9972909999999</v>
      </c>
      <c r="O9" s="48">
        <v>172.84571</v>
      </c>
      <c r="P9" s="48">
        <v>1765.014711</v>
      </c>
      <c r="Q9" s="48">
        <v>52.363999999999997</v>
      </c>
      <c r="R9" s="48">
        <v>4.7574779999999999</v>
      </c>
      <c r="S9" s="48">
        <v>1742.6058479999999</v>
      </c>
      <c r="T9" s="48">
        <v>1674.7086610000001</v>
      </c>
      <c r="U9" s="48">
        <v>1849.526623</v>
      </c>
    </row>
    <row r="10" spans="1:21" x14ac:dyDescent="0.2">
      <c r="A10" t="s">
        <v>6</v>
      </c>
      <c r="B10" s="9">
        <v>801.05364399999996</v>
      </c>
      <c r="C10" s="9">
        <v>1342.4621609999999</v>
      </c>
      <c r="D10" s="9">
        <v>2452.1090279999999</v>
      </c>
      <c r="E10" s="9">
        <v>4906.7926690000004</v>
      </c>
      <c r="F10" s="9">
        <v>9487.1860789999992</v>
      </c>
      <c r="G10" s="40">
        <v>13808.191261000002</v>
      </c>
      <c r="H10" s="71">
        <v>13829.282968</v>
      </c>
      <c r="I10" s="71">
        <v>12279.420613</v>
      </c>
      <c r="J10" s="71">
        <v>6902.5771589999995</v>
      </c>
      <c r="K10" s="48">
        <v>6997.0584859999999</v>
      </c>
      <c r="L10" s="48">
        <v>7735.584726</v>
      </c>
      <c r="M10" s="48">
        <v>5505.1384170000001</v>
      </c>
      <c r="N10" s="48">
        <v>5512.475813</v>
      </c>
      <c r="O10" s="48">
        <v>4406.0586560000002</v>
      </c>
      <c r="P10" s="48">
        <v>4078.4583849999999</v>
      </c>
      <c r="Q10" s="48">
        <v>6251.2884210000002</v>
      </c>
      <c r="R10" s="48">
        <v>5077.4792420000003</v>
      </c>
      <c r="S10" s="48">
        <v>3536.896303</v>
      </c>
      <c r="T10" s="48">
        <v>2177.7050099999997</v>
      </c>
      <c r="U10" s="48">
        <v>1855.3903929999999</v>
      </c>
    </row>
    <row r="11" spans="1:21" x14ac:dyDescent="0.2">
      <c r="A11" t="s">
        <v>7</v>
      </c>
      <c r="B11" s="9">
        <v>2535.0341880000001</v>
      </c>
      <c r="C11" s="9">
        <v>5368.4250009999996</v>
      </c>
      <c r="D11" s="9">
        <v>5880.6539890000004</v>
      </c>
      <c r="E11" s="9">
        <v>8804.8717089999991</v>
      </c>
      <c r="F11" s="9">
        <v>12484.456484</v>
      </c>
      <c r="G11" s="40">
        <v>23110.615076000002</v>
      </c>
      <c r="H11" s="71">
        <v>24287.173572</v>
      </c>
      <c r="I11" s="71">
        <v>19404.207664000001</v>
      </c>
      <c r="J11" s="71">
        <v>18753.451582999998</v>
      </c>
      <c r="K11" s="48">
        <v>14897.203704</v>
      </c>
      <c r="L11" s="48">
        <v>17354.077807000001</v>
      </c>
      <c r="M11" s="48">
        <v>16141.063982</v>
      </c>
      <c r="N11" s="48">
        <v>20637.806820000002</v>
      </c>
      <c r="O11" s="48">
        <v>17350.538342</v>
      </c>
      <c r="P11" s="48">
        <v>21398.882031000001</v>
      </c>
      <c r="Q11" s="48">
        <v>22624.847889000001</v>
      </c>
      <c r="R11" s="48">
        <v>26507.527886</v>
      </c>
      <c r="S11" s="48">
        <v>34435.435355000001</v>
      </c>
      <c r="T11" s="48">
        <v>29837.942006999998</v>
      </c>
      <c r="U11" s="48">
        <v>30534.752508000001</v>
      </c>
    </row>
    <row r="12" spans="1:21" x14ac:dyDescent="0.2">
      <c r="A12" t="s">
        <v>8</v>
      </c>
      <c r="B12" s="9">
        <v>17067.051756000001</v>
      </c>
      <c r="C12" s="9">
        <v>83270.248712000001</v>
      </c>
      <c r="D12" s="9">
        <v>81822.786197999987</v>
      </c>
      <c r="E12" s="9">
        <v>134308.28306799999</v>
      </c>
      <c r="F12" s="9">
        <v>178614.04263800001</v>
      </c>
      <c r="G12" s="40">
        <v>237125.30597099997</v>
      </c>
      <c r="H12" s="71">
        <v>151344.60310200002</v>
      </c>
      <c r="I12" s="71">
        <v>36328.286524999996</v>
      </c>
      <c r="J12" s="71">
        <v>83332.181149999989</v>
      </c>
      <c r="K12" s="48">
        <v>266874.65327200003</v>
      </c>
      <c r="L12" s="48">
        <v>169476.02595499999</v>
      </c>
      <c r="M12" s="48">
        <v>108266.24715900001</v>
      </c>
      <c r="N12" s="48">
        <v>141577.122489</v>
      </c>
      <c r="O12" s="48">
        <v>84489.473857999998</v>
      </c>
      <c r="P12" s="48">
        <v>96058.934464000005</v>
      </c>
      <c r="Q12" s="48">
        <v>107778.788439</v>
      </c>
      <c r="R12" s="48">
        <v>133344.47962599999</v>
      </c>
      <c r="S12" s="48">
        <v>134869.331336</v>
      </c>
      <c r="T12" s="48">
        <v>104093.48616499999</v>
      </c>
      <c r="U12" s="48">
        <v>96532.931177999999</v>
      </c>
    </row>
    <row r="13" spans="1:21" x14ac:dyDescent="0.2">
      <c r="A13" t="s">
        <v>9</v>
      </c>
      <c r="B13" s="9">
        <v>14708.264749</v>
      </c>
      <c r="C13" s="9">
        <v>72584.539126999996</v>
      </c>
      <c r="D13" s="9">
        <v>68330.545217999999</v>
      </c>
      <c r="E13" s="9">
        <v>111997.050712</v>
      </c>
      <c r="F13" s="9">
        <v>145223.662079</v>
      </c>
      <c r="G13" s="40">
        <v>195236.87151700002</v>
      </c>
      <c r="H13" s="71">
        <v>123373.06506000001</v>
      </c>
      <c r="I13" s="71">
        <v>27908.635107999999</v>
      </c>
      <c r="J13" s="71">
        <v>68498.900924999994</v>
      </c>
      <c r="K13" s="48">
        <v>224979.21398900001</v>
      </c>
      <c r="L13" s="48">
        <v>138676.98095999999</v>
      </c>
      <c r="M13" s="48">
        <v>87567.293881000005</v>
      </c>
      <c r="N13" s="48">
        <v>115233.099394</v>
      </c>
      <c r="O13" s="48">
        <v>65302.120856000001</v>
      </c>
      <c r="P13" s="48">
        <v>72737.523856999993</v>
      </c>
      <c r="Q13" s="48">
        <v>80420.773740000004</v>
      </c>
      <c r="R13" s="48">
        <v>100576.718601</v>
      </c>
      <c r="S13" s="48">
        <v>98436.600638000004</v>
      </c>
      <c r="T13" s="48">
        <v>77308.649514999997</v>
      </c>
      <c r="U13" s="48">
        <v>72324.200796999998</v>
      </c>
    </row>
    <row r="14" spans="1:21" x14ac:dyDescent="0.2">
      <c r="A14" t="s">
        <v>10</v>
      </c>
      <c r="B14" s="9">
        <v>1768.7054390000001</v>
      </c>
      <c r="C14" s="9">
        <v>8510.0716690000008</v>
      </c>
      <c r="D14" s="9">
        <v>10555.880329</v>
      </c>
      <c r="E14" s="9">
        <v>16564.761899000001</v>
      </c>
      <c r="F14" s="9">
        <v>23761.053383999999</v>
      </c>
      <c r="G14" s="40">
        <v>30447.937290999998</v>
      </c>
      <c r="H14" s="71">
        <v>20940.997626</v>
      </c>
      <c r="I14" s="71">
        <v>6340.9601400000001</v>
      </c>
      <c r="J14" s="71">
        <v>10955.479305000001</v>
      </c>
      <c r="K14" s="48">
        <v>29998.682874999999</v>
      </c>
      <c r="L14" s="48">
        <v>22302.055809000001</v>
      </c>
      <c r="M14" s="48">
        <v>15045.945156</v>
      </c>
      <c r="N14" s="48">
        <v>18977.684553999999</v>
      </c>
      <c r="O14" s="48">
        <v>14688.637612</v>
      </c>
      <c r="P14" s="48">
        <v>18771.358461</v>
      </c>
      <c r="Q14" s="48">
        <v>22448.921020000002</v>
      </c>
      <c r="R14" s="48">
        <v>27124.600073000001</v>
      </c>
      <c r="S14" s="48">
        <v>28686.288443999998</v>
      </c>
      <c r="T14" s="48">
        <v>20327.546367000003</v>
      </c>
      <c r="U14" s="48">
        <v>18353.206419999999</v>
      </c>
    </row>
    <row r="15" spans="1:21" x14ac:dyDescent="0.2">
      <c r="A15" t="s">
        <v>11</v>
      </c>
      <c r="B15" s="9">
        <v>590.08156799999995</v>
      </c>
      <c r="C15" s="9">
        <v>2175.6379160000001</v>
      </c>
      <c r="D15" s="9">
        <v>2936.360651</v>
      </c>
      <c r="E15" s="9">
        <v>5746.4704570000004</v>
      </c>
      <c r="F15" s="9">
        <v>9629.3271750000004</v>
      </c>
      <c r="G15" s="40">
        <v>11440.497163</v>
      </c>
      <c r="H15" s="71">
        <v>7030.5404160000007</v>
      </c>
      <c r="I15" s="71">
        <v>2078.6912769999999</v>
      </c>
      <c r="J15" s="71">
        <v>3877.8009200000001</v>
      </c>
      <c r="K15" s="48">
        <v>11896.756407999999</v>
      </c>
      <c r="L15" s="48">
        <v>8496.9891860000007</v>
      </c>
      <c r="M15" s="48">
        <v>5653.0081220000002</v>
      </c>
      <c r="N15" s="48">
        <v>7366.3385410000001</v>
      </c>
      <c r="O15" s="48">
        <v>4498.7153900000003</v>
      </c>
      <c r="P15" s="48">
        <v>4550.052146</v>
      </c>
      <c r="Q15" s="48">
        <v>4909.0936789999996</v>
      </c>
      <c r="R15" s="48">
        <v>5643.1609520000002</v>
      </c>
      <c r="S15" s="48">
        <v>7746.4422539999996</v>
      </c>
      <c r="T15" s="48">
        <v>6457.2902830000003</v>
      </c>
      <c r="U15" s="48">
        <v>5855.5239609999999</v>
      </c>
    </row>
    <row r="16" spans="1:21" x14ac:dyDescent="0.2">
      <c r="A16" s="11"/>
      <c r="B16" s="12"/>
      <c r="C16" s="12"/>
      <c r="D16" s="12"/>
      <c r="E16" s="12"/>
      <c r="F16" s="12"/>
      <c r="G16" s="40"/>
      <c r="H16" s="71"/>
      <c r="I16" s="71"/>
      <c r="J16" s="71"/>
      <c r="K16" s="185"/>
      <c r="L16" s="11"/>
      <c r="M16" s="11"/>
      <c r="N16" s="11"/>
      <c r="O16" s="11"/>
      <c r="P16" s="11"/>
      <c r="Q16" s="11"/>
      <c r="R16" s="11"/>
      <c r="S16" s="11"/>
      <c r="T16" s="11"/>
      <c r="U16" s="11"/>
    </row>
    <row r="17" spans="1:21" x14ac:dyDescent="0.2">
      <c r="A17" s="13" t="s">
        <v>12</v>
      </c>
      <c r="B17" s="6">
        <v>8488.6107960000008</v>
      </c>
      <c r="C17" s="6">
        <v>19446.064236999999</v>
      </c>
      <c r="D17" s="6">
        <v>18734.015063999999</v>
      </c>
      <c r="E17" s="6">
        <v>37166.275483000005</v>
      </c>
      <c r="F17" s="6">
        <v>38075.169618</v>
      </c>
      <c r="G17" s="39">
        <v>65773.392141000004</v>
      </c>
      <c r="H17" s="39">
        <v>49244.733537999993</v>
      </c>
      <c r="I17" s="39">
        <v>48219.775573999999</v>
      </c>
      <c r="J17" s="39">
        <v>71473.522698000001</v>
      </c>
      <c r="K17" s="231">
        <v>51419.252571999998</v>
      </c>
      <c r="L17" s="231">
        <v>48630.388633000002</v>
      </c>
      <c r="M17" s="231">
        <v>60320.855988000003</v>
      </c>
      <c r="N17" s="231">
        <v>59858.562249000002</v>
      </c>
      <c r="O17" s="231">
        <v>61214.782900999999</v>
      </c>
      <c r="P17" s="231">
        <v>66204.998032000003</v>
      </c>
      <c r="Q17" s="231">
        <v>61031.906859000002</v>
      </c>
      <c r="R17" s="231">
        <v>57975.930192</v>
      </c>
      <c r="S17" s="231">
        <v>64843.726021999995</v>
      </c>
      <c r="T17" s="231">
        <v>44993.428077000004</v>
      </c>
      <c r="U17" s="231">
        <v>42187.792327000003</v>
      </c>
    </row>
    <row r="18" spans="1:21" x14ac:dyDescent="0.2">
      <c r="B18" s="9"/>
      <c r="C18" s="9"/>
      <c r="D18" s="9"/>
      <c r="E18" s="9"/>
      <c r="F18" s="9"/>
      <c r="G18" s="40"/>
      <c r="H18" s="71"/>
      <c r="I18" s="71"/>
      <c r="J18" s="71"/>
      <c r="K18" s="71"/>
      <c r="L18" s="69"/>
      <c r="M18" s="69"/>
      <c r="N18" s="69"/>
      <c r="O18" s="69"/>
      <c r="P18" s="69"/>
      <c r="Q18" s="69"/>
      <c r="R18" s="69"/>
      <c r="S18" s="69"/>
      <c r="T18" s="69"/>
      <c r="U18" s="69"/>
    </row>
    <row r="19" spans="1:21" x14ac:dyDescent="0.2">
      <c r="A19" t="s">
        <v>13</v>
      </c>
      <c r="B19" s="9">
        <v>3811.1467080000002</v>
      </c>
      <c r="C19" s="9">
        <v>6231.5742190000001</v>
      </c>
      <c r="D19" s="9">
        <v>6629.7767649999996</v>
      </c>
      <c r="E19" s="9">
        <v>13813.297418</v>
      </c>
      <c r="F19" s="9">
        <v>17304.377088000001</v>
      </c>
      <c r="G19" s="40">
        <v>26919.032033</v>
      </c>
      <c r="H19" s="71">
        <v>17437.434249999998</v>
      </c>
      <c r="I19" s="71">
        <v>7399.8771150000002</v>
      </c>
      <c r="J19" s="71">
        <v>13696.083401</v>
      </c>
      <c r="K19" s="48">
        <v>10363.158847000001</v>
      </c>
      <c r="L19" s="48">
        <v>8661.2067950000001</v>
      </c>
      <c r="M19" s="48">
        <v>16039.539405</v>
      </c>
      <c r="N19" s="48">
        <v>21888.583429999999</v>
      </c>
      <c r="O19" s="48">
        <v>25166.625302</v>
      </c>
      <c r="P19" s="48">
        <v>27423.133903000002</v>
      </c>
      <c r="Q19" s="48">
        <v>26623.555995999999</v>
      </c>
      <c r="R19" s="48">
        <v>23485.804128</v>
      </c>
      <c r="S19" s="48">
        <v>32698.870299999999</v>
      </c>
      <c r="T19" s="48">
        <v>17737.046743999999</v>
      </c>
      <c r="U19" s="48">
        <v>16932.42368</v>
      </c>
    </row>
    <row r="20" spans="1:21" x14ac:dyDescent="0.2">
      <c r="A20" t="s">
        <v>14</v>
      </c>
      <c r="B20" s="9">
        <v>1773.270982</v>
      </c>
      <c r="C20" s="9">
        <v>4540.1363689999998</v>
      </c>
      <c r="D20" s="9">
        <v>2426.4979199999998</v>
      </c>
      <c r="E20" s="9">
        <v>7621.4150710000004</v>
      </c>
      <c r="F20" s="9">
        <v>3420.6368179999999</v>
      </c>
      <c r="G20" s="40">
        <v>6880.8371069999994</v>
      </c>
      <c r="H20" s="71">
        <v>6827.7126560000006</v>
      </c>
      <c r="I20" s="71">
        <v>8785.7371979999989</v>
      </c>
      <c r="J20" s="71">
        <v>8936.3959260000011</v>
      </c>
      <c r="K20" s="48">
        <v>4002.5436239999999</v>
      </c>
      <c r="L20" s="48">
        <v>8285.4695649999994</v>
      </c>
      <c r="M20" s="48">
        <v>11333.337724000001</v>
      </c>
      <c r="N20" s="48">
        <v>6278.3706050000001</v>
      </c>
      <c r="O20" s="48">
        <v>9131.0785309999992</v>
      </c>
      <c r="P20" s="48">
        <v>6213.686745</v>
      </c>
      <c r="Q20" s="48">
        <v>7705.1937829999997</v>
      </c>
      <c r="R20" s="48">
        <v>2753.3640820000001</v>
      </c>
      <c r="S20" s="48">
        <v>3669.0559310000003</v>
      </c>
      <c r="T20" s="48">
        <v>5446.6128900000003</v>
      </c>
      <c r="U20" s="48">
        <v>5255.958721</v>
      </c>
    </row>
    <row r="21" spans="1:21" x14ac:dyDescent="0.2">
      <c r="A21" t="s">
        <v>15</v>
      </c>
      <c r="B21" s="9">
        <v>2904.1931060000002</v>
      </c>
      <c r="C21" s="9">
        <v>8674.3536490000006</v>
      </c>
      <c r="D21" s="9">
        <v>9677.7403790000008</v>
      </c>
      <c r="E21" s="9">
        <v>15731.562994</v>
      </c>
      <c r="F21" s="9">
        <v>17350.155712</v>
      </c>
      <c r="G21" s="40">
        <v>31973.523000999998</v>
      </c>
      <c r="H21" s="71">
        <v>24979.586631999999</v>
      </c>
      <c r="I21" s="71">
        <v>32034.161261000001</v>
      </c>
      <c r="J21" s="71">
        <v>48841.043371</v>
      </c>
      <c r="K21" s="48">
        <v>37053.550101000001</v>
      </c>
      <c r="L21" s="48">
        <v>31683.712273000001</v>
      </c>
      <c r="M21" s="48">
        <v>32947.978859000003</v>
      </c>
      <c r="N21" s="48">
        <v>31691.608214</v>
      </c>
      <c r="O21" s="48">
        <v>26917.079067999999</v>
      </c>
      <c r="P21" s="48">
        <v>32568.177383999999</v>
      </c>
      <c r="Q21" s="48">
        <v>26703.157080000001</v>
      </c>
      <c r="R21" s="48">
        <v>31736.761982</v>
      </c>
      <c r="S21" s="48">
        <v>28475.799790999998</v>
      </c>
      <c r="T21" s="48">
        <v>21809.768443000001</v>
      </c>
      <c r="U21" s="48">
        <v>19999.409926</v>
      </c>
    </row>
    <row r="22" spans="1:21" x14ac:dyDescent="0.2">
      <c r="A22" s="11"/>
      <c r="B22" s="14"/>
      <c r="C22" s="14"/>
      <c r="D22" s="14"/>
      <c r="E22" s="14"/>
      <c r="F22" s="14"/>
      <c r="G22" s="40"/>
      <c r="H22" s="71"/>
      <c r="I22" s="71"/>
      <c r="J22" s="71"/>
      <c r="K22" s="185"/>
      <c r="L22" s="11"/>
      <c r="M22" s="11"/>
      <c r="N22" s="11"/>
      <c r="O22" s="11"/>
      <c r="P22" s="11"/>
      <c r="Q22" s="11"/>
      <c r="R22" s="11"/>
      <c r="S22" s="11"/>
      <c r="T22" s="11"/>
      <c r="U22" s="11"/>
    </row>
    <row r="23" spans="1:21" x14ac:dyDescent="0.2">
      <c r="A23" s="13" t="s">
        <v>16</v>
      </c>
      <c r="B23" s="15">
        <v>388.75791400000003</v>
      </c>
      <c r="C23" s="15">
        <v>1194.3229739999999</v>
      </c>
      <c r="D23" s="15">
        <v>1050.054594</v>
      </c>
      <c r="E23" s="15">
        <v>2122.097538</v>
      </c>
      <c r="F23" s="15">
        <v>1485.431331</v>
      </c>
      <c r="G23" s="39">
        <v>7352.7214470000008</v>
      </c>
      <c r="H23" s="39">
        <v>2369.9435279999998</v>
      </c>
      <c r="I23" s="39">
        <v>2262.2023199999999</v>
      </c>
      <c r="J23" s="39">
        <v>2871.5974540000002</v>
      </c>
      <c r="K23" s="231">
        <v>2211.1755480000002</v>
      </c>
      <c r="L23" s="231">
        <v>4778.9615569999996</v>
      </c>
      <c r="M23" s="231">
        <v>4849.5758189999997</v>
      </c>
      <c r="N23" s="231">
        <v>3876.6657690000002</v>
      </c>
      <c r="O23" s="231">
        <v>3300.860471</v>
      </c>
      <c r="P23" s="231">
        <v>3065.2167220000001</v>
      </c>
      <c r="Q23" s="231">
        <v>3628.1094119999998</v>
      </c>
      <c r="R23" s="231">
        <v>3620.5158499999998</v>
      </c>
      <c r="S23" s="231">
        <v>2842.047685</v>
      </c>
      <c r="T23" s="231">
        <v>1107.0911959999999</v>
      </c>
      <c r="U23" s="231">
        <v>2769.529689</v>
      </c>
    </row>
    <row r="24" spans="1:21" ht="13.5" thickBot="1" x14ac:dyDescent="0.25">
      <c r="A24" s="16" t="s">
        <v>17</v>
      </c>
      <c r="B24" s="17">
        <v>40967.624782000006</v>
      </c>
      <c r="C24" s="17">
        <v>121877.83266299999</v>
      </c>
      <c r="D24" s="17">
        <v>115889.31558999998</v>
      </c>
      <c r="E24" s="17">
        <v>195030.281992</v>
      </c>
      <c r="F24" s="17">
        <v>248547.376785</v>
      </c>
      <c r="G24" s="42">
        <v>354924.81755100004</v>
      </c>
      <c r="H24" s="41">
        <v>247198.85717800001</v>
      </c>
      <c r="I24" s="41">
        <v>124498.71878700001</v>
      </c>
      <c r="J24" s="41">
        <v>188892.52437599999</v>
      </c>
      <c r="K24" s="260">
        <v>346652.99190399999</v>
      </c>
      <c r="L24" s="260">
        <v>252240.40630100001</v>
      </c>
      <c r="M24" s="260">
        <v>201433.53143100001</v>
      </c>
      <c r="N24" s="260">
        <v>243477.76102800001</v>
      </c>
      <c r="O24" s="260">
        <v>172389.756677</v>
      </c>
      <c r="P24" s="260">
        <v>200475.146527</v>
      </c>
      <c r="Q24" s="260">
        <v>202209.65960899999</v>
      </c>
      <c r="R24" s="260">
        <v>227542.251487</v>
      </c>
      <c r="S24" s="260">
        <v>251704.02595900002</v>
      </c>
      <c r="T24" s="260">
        <v>202276.23105399997</v>
      </c>
      <c r="U24" s="260">
        <v>205111.826291</v>
      </c>
    </row>
    <row r="25" spans="1:21" x14ac:dyDescent="0.2">
      <c r="A25" s="68" t="s">
        <v>132</v>
      </c>
      <c r="P25" s="248"/>
      <c r="Q25" s="9"/>
      <c r="R25" s="9"/>
    </row>
    <row r="26" spans="1:21" x14ac:dyDescent="0.2">
      <c r="A26" s="18" t="s">
        <v>20</v>
      </c>
      <c r="F26" s="23"/>
      <c r="G26" s="9"/>
      <c r="P26" s="248"/>
      <c r="Q26" s="9"/>
      <c r="R26" s="9"/>
    </row>
    <row r="27" spans="1:21" x14ac:dyDescent="0.2">
      <c r="A27" s="252" t="s">
        <v>195</v>
      </c>
    </row>
    <row r="28" spans="1:21" x14ac:dyDescent="0.2">
      <c r="A28" s="19" t="s">
        <v>21</v>
      </c>
    </row>
  </sheetData>
  <phoneticPr fontId="17" type="noConversion"/>
  <hyperlinks>
    <hyperlink ref="A28" location="Kapitalmarkedsstatistik!A1" display="Tilbage til Udlånsvirksomhed" xr:uid="{00000000-0004-0000-1900-000000000000}"/>
  </hyperlinks>
  <pageMargins left="0.74803149606299213" right="0.74803149606299213" top="0.98425196850393704" bottom="0.98425196850393704" header="0" footer="0"/>
  <pageSetup paperSize="9" scale="65" orientation="landscape"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Ark27">
    <pageSetUpPr fitToPage="1"/>
  </sheetPr>
  <dimension ref="A2:U28"/>
  <sheetViews>
    <sheetView workbookViewId="0">
      <pane xSplit="1" ySplit="4" topLeftCell="O5" activePane="bottomRight" state="frozen"/>
      <selection pane="topRight" activeCell="B1" sqref="B1"/>
      <selection pane="bottomLeft" activeCell="A5" sqref="A5"/>
      <selection pane="bottomRight" activeCell="T3" sqref="T3"/>
    </sheetView>
  </sheetViews>
  <sheetFormatPr defaultRowHeight="12.75" x14ac:dyDescent="0.2"/>
  <cols>
    <col min="1" max="1" width="120.5703125" bestFit="1" customWidth="1"/>
    <col min="2" max="5" width="10.7109375" customWidth="1"/>
    <col min="7" max="8" width="10.140625" customWidth="1"/>
    <col min="15" max="17" width="11.28515625" bestFit="1" customWidth="1"/>
    <col min="18" max="18" width="11.28515625" style="248" bestFit="1" customWidth="1"/>
  </cols>
  <sheetData>
    <row r="2" spans="1:21" x14ac:dyDescent="0.2">
      <c r="A2" s="1" t="s">
        <v>221</v>
      </c>
    </row>
    <row r="3" spans="1:21" x14ac:dyDescent="0.2">
      <c r="A3" s="2" t="s">
        <v>18</v>
      </c>
      <c r="B3" s="108">
        <v>2000</v>
      </c>
      <c r="C3" s="108">
        <v>2001</v>
      </c>
      <c r="D3" s="108">
        <v>2002</v>
      </c>
      <c r="E3" s="108">
        <v>2003</v>
      </c>
      <c r="F3" s="108">
        <v>2004</v>
      </c>
      <c r="G3" s="111">
        <v>2005</v>
      </c>
      <c r="H3" s="112">
        <v>2006</v>
      </c>
      <c r="I3" s="113">
        <v>2007</v>
      </c>
      <c r="J3" s="182">
        <v>2008</v>
      </c>
      <c r="K3" s="182">
        <v>2009</v>
      </c>
      <c r="L3" s="111">
        <v>2010</v>
      </c>
      <c r="M3" s="111">
        <v>2011</v>
      </c>
      <c r="N3" s="111">
        <v>2012</v>
      </c>
      <c r="O3" s="111">
        <v>2013</v>
      </c>
      <c r="P3" s="111">
        <v>2014</v>
      </c>
      <c r="Q3" s="111">
        <v>2015</v>
      </c>
      <c r="R3" s="111">
        <v>2016</v>
      </c>
      <c r="S3" s="111">
        <v>2017</v>
      </c>
      <c r="T3" s="111">
        <v>2018</v>
      </c>
      <c r="U3" s="111">
        <v>2019</v>
      </c>
    </row>
    <row r="4" spans="1:21" x14ac:dyDescent="0.2">
      <c r="A4" s="5" t="s">
        <v>1</v>
      </c>
      <c r="B4" s="6">
        <v>28441</v>
      </c>
      <c r="C4" s="6">
        <v>103942</v>
      </c>
      <c r="D4" s="6">
        <v>112292</v>
      </c>
      <c r="E4" s="6">
        <v>161453</v>
      </c>
      <c r="F4" s="6">
        <v>205949</v>
      </c>
      <c r="G4" s="8">
        <v>253584</v>
      </c>
      <c r="H4" s="8">
        <v>147326</v>
      </c>
      <c r="I4" s="8">
        <f>I6+I12</f>
        <v>34386</v>
      </c>
      <c r="J4" s="137">
        <v>69210</v>
      </c>
      <c r="K4" s="231">
        <v>206079</v>
      </c>
      <c r="L4" s="231">
        <v>141597</v>
      </c>
      <c r="M4" s="231">
        <v>89990</v>
      </c>
      <c r="N4" s="231">
        <v>126212.99999999999</v>
      </c>
      <c r="O4" s="231">
        <v>84841</v>
      </c>
      <c r="P4" s="231">
        <v>80835</v>
      </c>
      <c r="Q4" s="231">
        <v>78642</v>
      </c>
      <c r="R4" s="231">
        <v>98499</v>
      </c>
      <c r="S4" s="231">
        <v>98005</v>
      </c>
      <c r="T4" s="231">
        <v>73302</v>
      </c>
      <c r="U4" s="231">
        <v>63324</v>
      </c>
    </row>
    <row r="5" spans="1:21" x14ac:dyDescent="0.2">
      <c r="B5" s="9"/>
      <c r="C5" s="9"/>
      <c r="D5" s="9"/>
      <c r="E5" s="9"/>
      <c r="F5" s="9"/>
      <c r="G5" s="10"/>
      <c r="H5" s="48"/>
      <c r="I5" s="48"/>
      <c r="J5" s="139"/>
      <c r="K5" s="287"/>
      <c r="L5" s="69"/>
      <c r="M5" s="69"/>
      <c r="N5" s="69"/>
      <c r="O5" s="69"/>
      <c r="P5" s="69"/>
      <c r="Q5" s="69"/>
      <c r="R5" s="69"/>
      <c r="S5" s="69"/>
      <c r="T5" s="69"/>
      <c r="U5" s="69"/>
    </row>
    <row r="6" spans="1:21" x14ac:dyDescent="0.2">
      <c r="A6" t="s">
        <v>2</v>
      </c>
      <c r="B6" s="9">
        <v>3354</v>
      </c>
      <c r="C6" s="9">
        <v>4670</v>
      </c>
      <c r="D6" s="9">
        <v>4574</v>
      </c>
      <c r="E6" s="9">
        <v>5987</v>
      </c>
      <c r="F6" s="9">
        <v>8142</v>
      </c>
      <c r="G6" s="10">
        <v>9698</v>
      </c>
      <c r="H6" s="48">
        <v>6477</v>
      </c>
      <c r="I6" s="48">
        <f>SUM(I7:I11)</f>
        <v>5032</v>
      </c>
      <c r="J6" s="139">
        <v>5263</v>
      </c>
      <c r="K6" s="48">
        <v>5933</v>
      </c>
      <c r="L6" s="48">
        <v>6142</v>
      </c>
      <c r="M6" s="48">
        <v>5407</v>
      </c>
      <c r="N6" s="48">
        <v>6396</v>
      </c>
      <c r="O6" s="48">
        <v>6084</v>
      </c>
      <c r="P6" s="48">
        <v>6224</v>
      </c>
      <c r="Q6" s="48">
        <v>5644</v>
      </c>
      <c r="R6" s="48">
        <v>5763</v>
      </c>
      <c r="S6" s="48">
        <v>6326</v>
      </c>
      <c r="T6" s="48">
        <v>5239</v>
      </c>
      <c r="U6" s="48">
        <v>5390</v>
      </c>
    </row>
    <row r="7" spans="1:21" x14ac:dyDescent="0.2">
      <c r="A7" t="s">
        <v>3</v>
      </c>
      <c r="B7" s="9">
        <v>1701</v>
      </c>
      <c r="C7" s="9">
        <v>1320</v>
      </c>
      <c r="D7" s="9">
        <v>703</v>
      </c>
      <c r="E7" s="9">
        <v>513</v>
      </c>
      <c r="F7" s="9">
        <v>545</v>
      </c>
      <c r="G7" s="10">
        <v>708</v>
      </c>
      <c r="H7" s="48">
        <v>334</v>
      </c>
      <c r="I7" s="48">
        <v>330</v>
      </c>
      <c r="J7" s="48">
        <v>207</v>
      </c>
      <c r="K7" s="48">
        <v>245</v>
      </c>
      <c r="L7" s="48">
        <v>173</v>
      </c>
      <c r="M7" s="48">
        <v>248.99999999999997</v>
      </c>
      <c r="N7" s="48">
        <v>469</v>
      </c>
      <c r="O7" s="48">
        <v>197</v>
      </c>
      <c r="P7" s="48">
        <v>281</v>
      </c>
      <c r="Q7" s="48">
        <v>155</v>
      </c>
      <c r="R7" s="48">
        <v>122</v>
      </c>
      <c r="S7" s="48">
        <v>254</v>
      </c>
      <c r="T7" s="48">
        <v>491</v>
      </c>
      <c r="U7" s="48">
        <v>860</v>
      </c>
    </row>
    <row r="8" spans="1:21" x14ac:dyDescent="0.2">
      <c r="A8" t="s">
        <v>4</v>
      </c>
      <c r="B8" s="9">
        <v>33</v>
      </c>
      <c r="C8" s="9">
        <v>22</v>
      </c>
      <c r="D8" s="9">
        <v>35</v>
      </c>
      <c r="E8" s="9">
        <v>32</v>
      </c>
      <c r="F8" s="9">
        <v>37</v>
      </c>
      <c r="G8" s="10">
        <v>28</v>
      </c>
      <c r="H8" s="48">
        <v>23</v>
      </c>
      <c r="I8" s="48">
        <v>28</v>
      </c>
      <c r="J8" s="48">
        <v>25</v>
      </c>
      <c r="K8" s="48">
        <v>4</v>
      </c>
      <c r="L8" s="48">
        <v>7</v>
      </c>
      <c r="M8" s="48">
        <v>11</v>
      </c>
      <c r="N8" s="48">
        <v>25</v>
      </c>
      <c r="O8" s="48">
        <v>4</v>
      </c>
      <c r="P8" s="48">
        <v>24</v>
      </c>
      <c r="Q8" s="48">
        <v>2</v>
      </c>
      <c r="R8" s="48">
        <v>7</v>
      </c>
      <c r="S8" s="48">
        <v>31</v>
      </c>
      <c r="T8" s="48">
        <v>49</v>
      </c>
      <c r="U8" s="48">
        <v>54</v>
      </c>
    </row>
    <row r="9" spans="1:21" x14ac:dyDescent="0.2">
      <c r="A9" t="s">
        <v>5</v>
      </c>
      <c r="B9" s="9">
        <v>162</v>
      </c>
      <c r="C9" s="9">
        <v>137</v>
      </c>
      <c r="D9" s="9">
        <v>163</v>
      </c>
      <c r="E9" s="9">
        <v>179</v>
      </c>
      <c r="F9" s="9">
        <v>145</v>
      </c>
      <c r="G9" s="10">
        <v>138</v>
      </c>
      <c r="H9" s="48">
        <v>88</v>
      </c>
      <c r="I9" s="48">
        <v>61</v>
      </c>
      <c r="J9" s="48">
        <v>90</v>
      </c>
      <c r="K9" s="48">
        <v>63</v>
      </c>
      <c r="L9" s="48">
        <v>36</v>
      </c>
      <c r="M9" s="48">
        <v>47</v>
      </c>
      <c r="N9" s="48">
        <v>66</v>
      </c>
      <c r="O9" s="48">
        <v>10</v>
      </c>
      <c r="P9" s="48">
        <v>41</v>
      </c>
      <c r="Q9" s="48">
        <v>3</v>
      </c>
      <c r="R9" s="48">
        <v>4</v>
      </c>
      <c r="S9" s="48">
        <v>61</v>
      </c>
      <c r="T9" s="48">
        <v>61</v>
      </c>
      <c r="U9" s="48">
        <v>72</v>
      </c>
    </row>
    <row r="10" spans="1:21" x14ac:dyDescent="0.2">
      <c r="A10" t="s">
        <v>6</v>
      </c>
      <c r="B10" s="9">
        <v>108</v>
      </c>
      <c r="C10" s="9">
        <v>241</v>
      </c>
      <c r="D10" s="9">
        <v>473</v>
      </c>
      <c r="E10" s="9">
        <v>825</v>
      </c>
      <c r="F10" s="9">
        <v>1277</v>
      </c>
      <c r="G10" s="10">
        <v>1630</v>
      </c>
      <c r="H10" s="48">
        <v>1265</v>
      </c>
      <c r="I10" s="48">
        <v>926</v>
      </c>
      <c r="J10" s="48">
        <v>637</v>
      </c>
      <c r="K10" s="48">
        <v>841</v>
      </c>
      <c r="L10" s="48">
        <v>1030</v>
      </c>
      <c r="M10" s="48">
        <v>736</v>
      </c>
      <c r="N10" s="48">
        <v>688</v>
      </c>
      <c r="O10" s="48">
        <v>474</v>
      </c>
      <c r="P10" s="48">
        <v>503</v>
      </c>
      <c r="Q10" s="48">
        <v>571</v>
      </c>
      <c r="R10" s="48">
        <v>517</v>
      </c>
      <c r="S10" s="48">
        <v>374</v>
      </c>
      <c r="T10" s="48">
        <v>240</v>
      </c>
      <c r="U10" s="48">
        <v>241</v>
      </c>
    </row>
    <row r="11" spans="1:21" x14ac:dyDescent="0.2">
      <c r="A11" t="s">
        <v>7</v>
      </c>
      <c r="B11" s="9">
        <v>1350</v>
      </c>
      <c r="C11" s="9">
        <v>2950</v>
      </c>
      <c r="D11" s="9">
        <v>3200</v>
      </c>
      <c r="E11" s="9">
        <v>4438</v>
      </c>
      <c r="F11" s="9">
        <v>6138</v>
      </c>
      <c r="G11" s="10">
        <v>7194</v>
      </c>
      <c r="H11" s="48">
        <v>4767</v>
      </c>
      <c r="I11" s="48">
        <v>3687</v>
      </c>
      <c r="J11" s="48">
        <v>4304</v>
      </c>
      <c r="K11" s="48">
        <v>4780</v>
      </c>
      <c r="L11" s="48">
        <v>4896</v>
      </c>
      <c r="M11" s="48">
        <v>4364</v>
      </c>
      <c r="N11" s="48">
        <v>5148</v>
      </c>
      <c r="O11" s="48">
        <v>5399</v>
      </c>
      <c r="P11" s="48">
        <v>5375</v>
      </c>
      <c r="Q11" s="48">
        <v>4913</v>
      </c>
      <c r="R11" s="48">
        <v>5113</v>
      </c>
      <c r="S11" s="48">
        <v>5606</v>
      </c>
      <c r="T11" s="48">
        <v>4398</v>
      </c>
      <c r="U11" s="48">
        <v>4163</v>
      </c>
    </row>
    <row r="12" spans="1:21" x14ac:dyDescent="0.2">
      <c r="A12" t="s">
        <v>8</v>
      </c>
      <c r="B12" s="9">
        <v>25087</v>
      </c>
      <c r="C12" s="9">
        <v>99272</v>
      </c>
      <c r="D12" s="9">
        <v>107718</v>
      </c>
      <c r="E12" s="9">
        <v>155466</v>
      </c>
      <c r="F12" s="9">
        <v>197807</v>
      </c>
      <c r="G12" s="10">
        <v>243886</v>
      </c>
      <c r="H12" s="48">
        <v>140849</v>
      </c>
      <c r="I12" s="48">
        <f>SUM(I13:I15)</f>
        <v>29354</v>
      </c>
      <c r="J12" s="139">
        <v>63947</v>
      </c>
      <c r="K12" s="48">
        <v>200146</v>
      </c>
      <c r="L12" s="48">
        <v>135455</v>
      </c>
      <c r="M12" s="48">
        <v>84583</v>
      </c>
      <c r="N12" s="48">
        <v>119817</v>
      </c>
      <c r="O12" s="48">
        <v>78757</v>
      </c>
      <c r="P12" s="48">
        <v>74611</v>
      </c>
      <c r="Q12" s="48">
        <v>72998</v>
      </c>
      <c r="R12" s="48">
        <v>92736</v>
      </c>
      <c r="S12" s="48">
        <v>91679</v>
      </c>
      <c r="T12" s="48">
        <v>68063</v>
      </c>
      <c r="U12" s="48">
        <v>57934</v>
      </c>
    </row>
    <row r="13" spans="1:21" x14ac:dyDescent="0.2">
      <c r="A13" t="s">
        <v>9</v>
      </c>
      <c r="B13" s="9">
        <v>20646</v>
      </c>
      <c r="C13" s="9">
        <v>83268</v>
      </c>
      <c r="D13" s="9">
        <v>86375</v>
      </c>
      <c r="E13" s="9">
        <v>123633</v>
      </c>
      <c r="F13" s="9">
        <v>153814</v>
      </c>
      <c r="G13" s="10">
        <v>194692</v>
      </c>
      <c r="H13" s="48">
        <v>112207</v>
      </c>
      <c r="I13" s="48">
        <v>22161</v>
      </c>
      <c r="J13" s="48">
        <v>51372</v>
      </c>
      <c r="K13" s="48">
        <v>163319</v>
      </c>
      <c r="L13" s="48">
        <v>107259</v>
      </c>
      <c r="M13" s="48">
        <v>65854</v>
      </c>
      <c r="N13" s="48">
        <v>93306</v>
      </c>
      <c r="O13" s="48">
        <v>57685</v>
      </c>
      <c r="P13" s="48">
        <v>54004</v>
      </c>
      <c r="Q13" s="48">
        <v>51901</v>
      </c>
      <c r="R13" s="48">
        <v>67922</v>
      </c>
      <c r="S13" s="48">
        <v>65017</v>
      </c>
      <c r="T13" s="48">
        <v>48848</v>
      </c>
      <c r="U13" s="48">
        <v>42008</v>
      </c>
    </row>
    <row r="14" spans="1:21" x14ac:dyDescent="0.2">
      <c r="A14" t="s">
        <v>10</v>
      </c>
      <c r="B14" s="9">
        <v>3067</v>
      </c>
      <c r="C14" s="9">
        <v>11719</v>
      </c>
      <c r="D14" s="9">
        <v>15057</v>
      </c>
      <c r="E14" s="9">
        <v>21220</v>
      </c>
      <c r="F14" s="9">
        <v>27521</v>
      </c>
      <c r="G14" s="10">
        <v>31958</v>
      </c>
      <c r="H14" s="48">
        <v>19339</v>
      </c>
      <c r="I14" s="48">
        <v>4954</v>
      </c>
      <c r="J14" s="48">
        <v>8416</v>
      </c>
      <c r="K14" s="48">
        <v>23355</v>
      </c>
      <c r="L14" s="48">
        <v>18121</v>
      </c>
      <c r="M14" s="48">
        <v>12161</v>
      </c>
      <c r="N14" s="48">
        <v>16822</v>
      </c>
      <c r="O14" s="48">
        <v>14062</v>
      </c>
      <c r="P14" s="48">
        <v>14684</v>
      </c>
      <c r="Q14" s="48">
        <v>15506</v>
      </c>
      <c r="R14" s="48">
        <v>18334</v>
      </c>
      <c r="S14" s="48">
        <v>18181</v>
      </c>
      <c r="T14" s="48">
        <v>12713</v>
      </c>
      <c r="U14" s="48">
        <v>10433</v>
      </c>
    </row>
    <row r="15" spans="1:21" x14ac:dyDescent="0.2">
      <c r="A15" t="s">
        <v>11</v>
      </c>
      <c r="B15" s="9">
        <v>1374</v>
      </c>
      <c r="C15" s="9">
        <v>4285</v>
      </c>
      <c r="D15" s="9">
        <v>6286</v>
      </c>
      <c r="E15" s="9">
        <v>10613</v>
      </c>
      <c r="F15" s="9">
        <v>16472</v>
      </c>
      <c r="G15" s="10">
        <v>17236</v>
      </c>
      <c r="H15" s="48">
        <v>9303</v>
      </c>
      <c r="I15" s="48">
        <v>2239</v>
      </c>
      <c r="J15" s="48">
        <v>4159</v>
      </c>
      <c r="K15" s="48">
        <v>13472</v>
      </c>
      <c r="L15" s="48">
        <v>10075</v>
      </c>
      <c r="M15" s="48">
        <v>6568</v>
      </c>
      <c r="N15" s="48">
        <v>9689</v>
      </c>
      <c r="O15" s="48">
        <v>7010</v>
      </c>
      <c r="P15" s="48">
        <v>5923</v>
      </c>
      <c r="Q15" s="48">
        <v>5591</v>
      </c>
      <c r="R15" s="48">
        <v>6480</v>
      </c>
      <c r="S15" s="48">
        <v>8481</v>
      </c>
      <c r="T15" s="48">
        <v>6502</v>
      </c>
      <c r="U15" s="48">
        <v>5493</v>
      </c>
    </row>
    <row r="16" spans="1:21" x14ac:dyDescent="0.2">
      <c r="A16" s="11"/>
      <c r="B16" s="12"/>
      <c r="C16" s="12"/>
      <c r="D16" s="12"/>
      <c r="E16" s="12"/>
      <c r="F16" s="12"/>
      <c r="G16" s="10"/>
      <c r="H16" s="48"/>
      <c r="I16" s="48"/>
      <c r="J16" s="139"/>
      <c r="K16" s="289"/>
      <c r="L16" s="11"/>
      <c r="M16" s="11"/>
      <c r="N16" s="11"/>
      <c r="O16" s="11"/>
      <c r="P16" s="11"/>
      <c r="Q16" s="11"/>
      <c r="R16" s="11"/>
      <c r="S16" s="11"/>
      <c r="T16" s="11"/>
      <c r="U16" s="11"/>
    </row>
    <row r="17" spans="1:21" x14ac:dyDescent="0.2">
      <c r="A17" s="13" t="s">
        <v>12</v>
      </c>
      <c r="B17" s="6">
        <v>3362</v>
      </c>
      <c r="C17" s="6">
        <v>6202</v>
      </c>
      <c r="D17" s="6">
        <v>6989</v>
      </c>
      <c r="E17" s="6">
        <v>11877</v>
      </c>
      <c r="F17" s="6">
        <v>14975</v>
      </c>
      <c r="G17" s="8">
        <v>17715</v>
      </c>
      <c r="H17" s="8">
        <v>10042</v>
      </c>
      <c r="I17" s="8">
        <f>SUM(I19:I21)</f>
        <v>5565</v>
      </c>
      <c r="J17" s="137">
        <v>8744</v>
      </c>
      <c r="K17" s="231">
        <v>9875</v>
      </c>
      <c r="L17" s="231">
        <v>9407</v>
      </c>
      <c r="M17" s="231">
        <v>9990</v>
      </c>
      <c r="N17" s="231">
        <v>12710</v>
      </c>
      <c r="O17" s="231">
        <v>11434</v>
      </c>
      <c r="P17" s="231">
        <v>11290</v>
      </c>
      <c r="Q17" s="231">
        <v>10410</v>
      </c>
      <c r="R17" s="231">
        <v>9244</v>
      </c>
      <c r="S17" s="231">
        <v>10687</v>
      </c>
      <c r="T17" s="231">
        <v>6947</v>
      </c>
      <c r="U17" s="231">
        <v>6301</v>
      </c>
    </row>
    <row r="18" spans="1:21" x14ac:dyDescent="0.2">
      <c r="B18" s="9"/>
      <c r="C18" s="9"/>
      <c r="D18" s="9"/>
      <c r="E18" s="9"/>
      <c r="F18" s="9"/>
      <c r="G18" s="10"/>
      <c r="H18" s="48"/>
      <c r="I18" s="48"/>
      <c r="J18" s="139"/>
      <c r="K18" s="287"/>
      <c r="L18" s="69"/>
      <c r="M18" s="69"/>
      <c r="N18" s="69"/>
      <c r="O18" s="69"/>
      <c r="P18" s="69"/>
      <c r="Q18" s="69"/>
      <c r="R18" s="69"/>
      <c r="S18" s="69"/>
      <c r="T18" s="69"/>
      <c r="U18" s="69"/>
    </row>
    <row r="19" spans="1:21" x14ac:dyDescent="0.2">
      <c r="A19" t="s">
        <v>13</v>
      </c>
      <c r="B19" s="9">
        <v>2354</v>
      </c>
      <c r="C19" s="9">
        <v>3722</v>
      </c>
      <c r="D19" s="9">
        <v>4213</v>
      </c>
      <c r="E19" s="9">
        <v>7538</v>
      </c>
      <c r="F19" s="9">
        <v>9195</v>
      </c>
      <c r="G19" s="10">
        <v>10501</v>
      </c>
      <c r="H19" s="48">
        <v>5735</v>
      </c>
      <c r="I19" s="48">
        <v>2095</v>
      </c>
      <c r="J19" s="48">
        <v>3891</v>
      </c>
      <c r="K19" s="48">
        <v>4581</v>
      </c>
      <c r="L19" s="48">
        <v>3870</v>
      </c>
      <c r="M19" s="48">
        <v>4832</v>
      </c>
      <c r="N19" s="48">
        <v>6966</v>
      </c>
      <c r="O19" s="9">
        <v>7080</v>
      </c>
      <c r="P19" s="9">
        <v>7438</v>
      </c>
      <c r="Q19" s="9">
        <v>6959</v>
      </c>
      <c r="R19" s="9">
        <v>6184</v>
      </c>
      <c r="S19" s="9">
        <v>7855</v>
      </c>
      <c r="T19" s="9">
        <v>4719</v>
      </c>
      <c r="U19" s="9">
        <v>4359</v>
      </c>
    </row>
    <row r="20" spans="1:21" x14ac:dyDescent="0.2">
      <c r="A20" t="s">
        <v>14</v>
      </c>
      <c r="B20" s="9">
        <v>204</v>
      </c>
      <c r="C20" s="9">
        <v>446</v>
      </c>
      <c r="D20" s="9">
        <v>370</v>
      </c>
      <c r="E20" s="9">
        <v>593</v>
      </c>
      <c r="F20" s="9">
        <v>583</v>
      </c>
      <c r="G20" s="10">
        <v>902</v>
      </c>
      <c r="H20" s="48">
        <v>400</v>
      </c>
      <c r="I20" s="48">
        <v>404</v>
      </c>
      <c r="J20" s="48">
        <v>496</v>
      </c>
      <c r="K20" s="48">
        <v>426</v>
      </c>
      <c r="L20" s="48">
        <v>475</v>
      </c>
      <c r="M20" s="48">
        <v>453</v>
      </c>
      <c r="N20" s="48">
        <v>639</v>
      </c>
      <c r="O20" s="9">
        <v>524</v>
      </c>
      <c r="P20" s="9">
        <v>458</v>
      </c>
      <c r="Q20" s="9">
        <v>355</v>
      </c>
      <c r="R20" s="9">
        <v>250</v>
      </c>
      <c r="S20" s="9">
        <v>245</v>
      </c>
      <c r="T20" s="9">
        <v>209</v>
      </c>
      <c r="U20" s="9">
        <v>190</v>
      </c>
    </row>
    <row r="21" spans="1:21" x14ac:dyDescent="0.2">
      <c r="A21" t="s">
        <v>15</v>
      </c>
      <c r="B21" s="9">
        <v>804</v>
      </c>
      <c r="C21" s="9">
        <v>2034</v>
      </c>
      <c r="D21" s="9">
        <v>2406</v>
      </c>
      <c r="E21" s="9">
        <v>3746</v>
      </c>
      <c r="F21" s="9">
        <v>5197</v>
      </c>
      <c r="G21" s="10">
        <v>6312</v>
      </c>
      <c r="H21" s="48">
        <v>3907</v>
      </c>
      <c r="I21" s="48">
        <v>3066</v>
      </c>
      <c r="J21" s="48">
        <v>4357</v>
      </c>
      <c r="K21" s="48">
        <v>4868</v>
      </c>
      <c r="L21" s="48">
        <v>5062</v>
      </c>
      <c r="M21" s="48">
        <v>4705</v>
      </c>
      <c r="N21" s="48">
        <v>5105</v>
      </c>
      <c r="O21" s="9">
        <v>3830</v>
      </c>
      <c r="P21" s="9">
        <v>3394</v>
      </c>
      <c r="Q21" s="9">
        <v>3096</v>
      </c>
      <c r="R21" s="9">
        <v>2810</v>
      </c>
      <c r="S21" s="9">
        <v>2587</v>
      </c>
      <c r="T21" s="9">
        <v>2019</v>
      </c>
      <c r="U21" s="9">
        <v>1752</v>
      </c>
    </row>
    <row r="22" spans="1:21" x14ac:dyDescent="0.2">
      <c r="A22" s="11"/>
      <c r="B22" s="14"/>
      <c r="C22" s="14"/>
      <c r="D22" s="14"/>
      <c r="E22" s="14"/>
      <c r="F22" s="14"/>
      <c r="G22" s="10"/>
      <c r="H22" s="48"/>
      <c r="I22" s="48"/>
      <c r="K22" s="11"/>
      <c r="L22" s="11"/>
      <c r="M22" s="11"/>
      <c r="N22" s="11"/>
      <c r="O22" s="11"/>
      <c r="P22" s="11"/>
      <c r="Q22" s="11"/>
      <c r="R22" s="11"/>
      <c r="S22" s="11"/>
      <c r="T22" s="11"/>
      <c r="U22" s="11"/>
    </row>
    <row r="23" spans="1:21" x14ac:dyDescent="0.2">
      <c r="A23" s="13" t="s">
        <v>16</v>
      </c>
      <c r="B23" s="15">
        <v>78</v>
      </c>
      <c r="C23" s="15">
        <v>168</v>
      </c>
      <c r="D23" s="15">
        <v>217</v>
      </c>
      <c r="E23" s="15">
        <v>360</v>
      </c>
      <c r="F23" s="15">
        <v>463</v>
      </c>
      <c r="G23" s="8">
        <v>835</v>
      </c>
      <c r="H23" s="8">
        <v>387</v>
      </c>
      <c r="I23" s="8">
        <v>220</v>
      </c>
      <c r="J23" s="8">
        <v>293</v>
      </c>
      <c r="K23" s="231">
        <v>406</v>
      </c>
      <c r="L23" s="231">
        <v>643</v>
      </c>
      <c r="M23" s="231">
        <v>444</v>
      </c>
      <c r="N23" s="231">
        <v>617</v>
      </c>
      <c r="O23" s="231">
        <v>543</v>
      </c>
      <c r="P23" s="231">
        <v>447</v>
      </c>
      <c r="Q23" s="231">
        <v>394</v>
      </c>
      <c r="R23" s="231">
        <v>375</v>
      </c>
      <c r="S23" s="231">
        <v>325</v>
      </c>
      <c r="T23" s="231">
        <v>254</v>
      </c>
      <c r="U23" s="231">
        <v>214</v>
      </c>
    </row>
    <row r="24" spans="1:21" ht="13.5" thickBot="1" x14ac:dyDescent="0.25">
      <c r="A24" s="16" t="s">
        <v>17</v>
      </c>
      <c r="B24" s="17">
        <v>31881</v>
      </c>
      <c r="C24" s="17">
        <v>110312</v>
      </c>
      <c r="D24" s="17">
        <v>119498</v>
      </c>
      <c r="E24" s="17">
        <v>173690</v>
      </c>
      <c r="F24" s="17">
        <v>221387</v>
      </c>
      <c r="G24" s="20">
        <v>272134</v>
      </c>
      <c r="H24" s="20">
        <v>157755</v>
      </c>
      <c r="I24" s="20">
        <f>I23+I17+I4</f>
        <v>40171</v>
      </c>
      <c r="J24" s="178">
        <v>78247</v>
      </c>
      <c r="K24" s="260">
        <v>216360</v>
      </c>
      <c r="L24" s="260">
        <v>151647</v>
      </c>
      <c r="M24" s="260">
        <v>100424</v>
      </c>
      <c r="N24" s="260">
        <v>139540</v>
      </c>
      <c r="O24" s="260">
        <v>96818</v>
      </c>
      <c r="P24" s="260">
        <v>92572</v>
      </c>
      <c r="Q24" s="260">
        <v>89446</v>
      </c>
      <c r="R24" s="260">
        <v>108118</v>
      </c>
      <c r="S24" s="260">
        <v>109017</v>
      </c>
      <c r="T24" s="260">
        <v>80503</v>
      </c>
      <c r="U24" s="260">
        <v>69839</v>
      </c>
    </row>
    <row r="25" spans="1:21" x14ac:dyDescent="0.2">
      <c r="A25" s="68" t="s">
        <v>132</v>
      </c>
      <c r="P25" s="248"/>
      <c r="Q25" s="248"/>
    </row>
    <row r="26" spans="1:21" x14ac:dyDescent="0.2">
      <c r="A26" s="18" t="s">
        <v>20</v>
      </c>
      <c r="G26" s="21"/>
      <c r="P26" s="248"/>
      <c r="Q26" s="9"/>
      <c r="R26" s="9"/>
    </row>
    <row r="27" spans="1:21" x14ac:dyDescent="0.2">
      <c r="A27" s="252" t="s">
        <v>195</v>
      </c>
      <c r="P27" s="248"/>
      <c r="Q27" s="9"/>
      <c r="R27" s="9"/>
    </row>
    <row r="28" spans="1:21" x14ac:dyDescent="0.2">
      <c r="A28" s="19" t="s">
        <v>21</v>
      </c>
    </row>
  </sheetData>
  <phoneticPr fontId="17" type="noConversion"/>
  <hyperlinks>
    <hyperlink ref="A28" location="Kapitalmarkedsstatistik!A1" display="Tilbage til Udlånsvirksomhed" xr:uid="{00000000-0004-0000-1A00-000000000000}"/>
  </hyperlinks>
  <pageMargins left="0.74803149606299213" right="0.74803149606299213" top="0.98425196850393704" bottom="0.98425196850393704" header="0" footer="0"/>
  <pageSetup paperSize="9" scale="65" orientation="landscape"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Ark28">
    <pageSetUpPr fitToPage="1"/>
  </sheetPr>
  <dimension ref="A2:U28"/>
  <sheetViews>
    <sheetView workbookViewId="0">
      <pane xSplit="1" ySplit="4" topLeftCell="M5" activePane="bottomRight" state="frozen"/>
      <selection pane="topRight" activeCell="B1" sqref="B1"/>
      <selection pane="bottomLeft" activeCell="A5" sqref="A5"/>
      <selection pane="bottomRight" activeCell="T3" sqref="T3"/>
    </sheetView>
  </sheetViews>
  <sheetFormatPr defaultRowHeight="12.75" x14ac:dyDescent="0.2"/>
  <cols>
    <col min="1" max="1" width="112.5703125" bestFit="1" customWidth="1"/>
    <col min="2" max="5" width="10.7109375" customWidth="1"/>
    <col min="7" max="8" width="10.28515625" bestFit="1" customWidth="1"/>
    <col min="18" max="18" width="9.140625" style="248"/>
  </cols>
  <sheetData>
    <row r="2" spans="1:21" x14ac:dyDescent="0.2">
      <c r="A2" s="1" t="s">
        <v>222</v>
      </c>
    </row>
    <row r="3" spans="1:21" x14ac:dyDescent="0.2">
      <c r="A3" s="2" t="s">
        <v>0</v>
      </c>
      <c r="B3" s="108">
        <v>2000</v>
      </c>
      <c r="C3" s="108">
        <v>2001</v>
      </c>
      <c r="D3" s="108">
        <v>2002</v>
      </c>
      <c r="E3" s="108">
        <v>2003</v>
      </c>
      <c r="F3" s="108">
        <v>2004</v>
      </c>
      <c r="G3" s="111">
        <v>2005</v>
      </c>
      <c r="H3" s="112">
        <v>2006</v>
      </c>
      <c r="I3" s="113">
        <v>2007</v>
      </c>
      <c r="J3" s="113">
        <v>2008</v>
      </c>
      <c r="K3" s="111">
        <v>2009</v>
      </c>
      <c r="L3" s="111">
        <v>2010</v>
      </c>
      <c r="M3" s="111">
        <v>2011</v>
      </c>
      <c r="N3" s="111">
        <v>2012</v>
      </c>
      <c r="O3" s="111">
        <v>2013</v>
      </c>
      <c r="P3" s="111">
        <v>2014</v>
      </c>
      <c r="Q3" s="111">
        <v>2015</v>
      </c>
      <c r="R3" s="111">
        <v>2016</v>
      </c>
      <c r="S3" s="111">
        <v>2017</v>
      </c>
      <c r="T3" s="111">
        <v>2018</v>
      </c>
      <c r="U3" s="111">
        <v>2019</v>
      </c>
    </row>
    <row r="4" spans="1:21" x14ac:dyDescent="0.2">
      <c r="A4" s="5" t="s">
        <v>1</v>
      </c>
      <c r="B4" s="6">
        <v>2014.9331649999999</v>
      </c>
      <c r="C4" s="6">
        <v>5588.2878099999998</v>
      </c>
      <c r="D4" s="6">
        <v>11245.048430000001</v>
      </c>
      <c r="E4" s="6">
        <v>35094.078146000007</v>
      </c>
      <c r="F4" s="6">
        <v>44946.164481</v>
      </c>
      <c r="G4" s="39">
        <v>82176.319176000005</v>
      </c>
      <c r="H4" s="39">
        <v>74813.624989999997</v>
      </c>
      <c r="I4" s="39">
        <f>I6+I12</f>
        <v>32891.992394000001</v>
      </c>
      <c r="J4" s="39">
        <f>J6+J12</f>
        <v>15839.068988999999</v>
      </c>
      <c r="K4" s="231">
        <v>34060.990545000001</v>
      </c>
      <c r="L4" s="231">
        <v>37201.745013</v>
      </c>
      <c r="M4" s="231">
        <v>27395.444047000001</v>
      </c>
      <c r="N4" s="231">
        <v>58995.434173000001</v>
      </c>
      <c r="O4" s="231">
        <v>43817.185233999997</v>
      </c>
      <c r="P4" s="231">
        <v>49612.806836000003</v>
      </c>
      <c r="Q4" s="231">
        <v>84351.827443000002</v>
      </c>
      <c r="R4" s="231">
        <v>75035.536781000003</v>
      </c>
      <c r="S4" s="231">
        <v>64113.57504499999</v>
      </c>
      <c r="T4" s="231">
        <v>60064.189062999998</v>
      </c>
      <c r="U4" s="231">
        <v>77374.104221000001</v>
      </c>
    </row>
    <row r="5" spans="1:21" x14ac:dyDescent="0.2">
      <c r="B5" s="9"/>
      <c r="C5" s="9"/>
      <c r="D5" s="9"/>
      <c r="E5" s="9"/>
      <c r="F5" s="9"/>
      <c r="G5" s="40"/>
      <c r="H5" s="71"/>
      <c r="I5" s="71"/>
      <c r="J5" s="71"/>
      <c r="K5" s="71"/>
      <c r="L5" s="69"/>
      <c r="M5" s="69"/>
      <c r="N5" s="69"/>
      <c r="O5" s="69"/>
      <c r="P5" s="69"/>
      <c r="Q5" s="69"/>
      <c r="R5" s="69"/>
      <c r="S5" s="69"/>
      <c r="T5" s="69"/>
      <c r="U5" s="69"/>
    </row>
    <row r="6" spans="1:21" x14ac:dyDescent="0.2">
      <c r="A6" t="s">
        <v>2</v>
      </c>
      <c r="B6" s="9">
        <v>393.039807</v>
      </c>
      <c r="C6" s="9">
        <v>882.06463999999994</v>
      </c>
      <c r="D6" s="9">
        <v>1468.1691149999999</v>
      </c>
      <c r="E6" s="9">
        <v>1632.721875</v>
      </c>
      <c r="F6" s="9">
        <v>2788.763187</v>
      </c>
      <c r="G6" s="40">
        <v>7170.5444350000016</v>
      </c>
      <c r="H6" s="71">
        <v>7435.6470659999995</v>
      </c>
      <c r="I6" s="71">
        <f>SUM(I7:I11)</f>
        <v>7115.9440610000001</v>
      </c>
      <c r="J6" s="71">
        <f>SUM(J7:J11)</f>
        <v>2795.858545</v>
      </c>
      <c r="K6" s="48">
        <v>9310.7808619999996</v>
      </c>
      <c r="L6" s="48">
        <v>8440.6117730000005</v>
      </c>
      <c r="M6" s="48">
        <v>6263.5263729999997</v>
      </c>
      <c r="N6" s="48">
        <v>9340.1751889999996</v>
      </c>
      <c r="O6" s="48">
        <v>13128.606967</v>
      </c>
      <c r="P6" s="48">
        <v>11790.121625</v>
      </c>
      <c r="Q6" s="48">
        <v>18036.477241000001</v>
      </c>
      <c r="R6" s="48">
        <v>17897.955075000002</v>
      </c>
      <c r="S6" s="48">
        <v>15870.945981000001</v>
      </c>
      <c r="T6" s="48">
        <v>10186.200016000001</v>
      </c>
      <c r="U6" s="48">
        <v>17067.020579</v>
      </c>
    </row>
    <row r="7" spans="1:21" x14ac:dyDescent="0.2">
      <c r="A7" t="s">
        <v>3</v>
      </c>
      <c r="B7" s="9">
        <v>29.339247</v>
      </c>
      <c r="C7" s="9">
        <v>12.927732000000001</v>
      </c>
      <c r="D7" s="9">
        <v>378.538771</v>
      </c>
      <c r="E7" s="9">
        <v>76.905569</v>
      </c>
      <c r="F7" s="9">
        <v>339.78230600000001</v>
      </c>
      <c r="G7" s="40">
        <v>70.918069000000003</v>
      </c>
      <c r="H7" s="71">
        <v>73.042218000000005</v>
      </c>
      <c r="I7" s="71">
        <v>38.202421000000001</v>
      </c>
      <c r="J7" s="9">
        <v>78.027952999999997</v>
      </c>
      <c r="K7" s="48">
        <v>46.761912000000002</v>
      </c>
      <c r="L7" s="48">
        <v>71.534755000000004</v>
      </c>
      <c r="M7" s="48">
        <v>9.4830319999999997</v>
      </c>
      <c r="N7" s="48">
        <v>664.36199699999997</v>
      </c>
      <c r="O7" s="48">
        <v>3684.7707850000002</v>
      </c>
      <c r="P7" s="48">
        <v>60.189754000000001</v>
      </c>
      <c r="Q7" s="48">
        <v>117.81516000000001</v>
      </c>
      <c r="R7" s="48">
        <v>92.649349000000001</v>
      </c>
      <c r="S7" s="48">
        <v>236.47064899999998</v>
      </c>
      <c r="T7" s="48">
        <v>68.603627000000003</v>
      </c>
      <c r="U7" s="48">
        <v>10.384588000000001</v>
      </c>
    </row>
    <row r="8" spans="1:21" x14ac:dyDescent="0.2">
      <c r="A8" t="s">
        <v>4</v>
      </c>
      <c r="B8" s="9">
        <v>0</v>
      </c>
      <c r="C8" s="9">
        <v>0.601074</v>
      </c>
      <c r="D8" s="9">
        <v>0.21401700000000001</v>
      </c>
      <c r="E8" s="9">
        <v>2.9009E-2</v>
      </c>
      <c r="F8" s="9">
        <v>0.80905199999999999</v>
      </c>
      <c r="G8" s="40">
        <v>0.190807</v>
      </c>
      <c r="H8" s="71">
        <v>3.4509999999999999E-2</v>
      </c>
      <c r="I8" s="71">
        <v>41.332726000000001</v>
      </c>
      <c r="J8" s="71">
        <v>1.112633</v>
      </c>
      <c r="K8" s="48">
        <v>9.9799999999999997E-4</v>
      </c>
      <c r="L8" s="48">
        <v>0</v>
      </c>
      <c r="M8" s="48">
        <v>0.17580499999999999</v>
      </c>
      <c r="N8" s="48">
        <v>9.810000000000001E-4</v>
      </c>
      <c r="O8" s="48">
        <v>117.022268</v>
      </c>
      <c r="P8" s="48">
        <v>13.691110999999999</v>
      </c>
      <c r="Q8" s="48">
        <v>0.18667</v>
      </c>
      <c r="R8" s="48">
        <v>87.372050000000002</v>
      </c>
      <c r="S8" s="48">
        <v>0.52145900000000001</v>
      </c>
      <c r="T8" s="48">
        <v>0.71394500000000005</v>
      </c>
      <c r="U8" s="48">
        <v>14.016159</v>
      </c>
    </row>
    <row r="9" spans="1:21" x14ac:dyDescent="0.2">
      <c r="A9" t="s">
        <v>5</v>
      </c>
      <c r="B9" s="9">
        <v>0</v>
      </c>
      <c r="C9" s="9">
        <v>31.351635000000002</v>
      </c>
      <c r="D9" s="9">
        <v>47.427335999999997</v>
      </c>
      <c r="E9" s="9">
        <v>0.404665</v>
      </c>
      <c r="F9" s="9">
        <v>23.556673</v>
      </c>
      <c r="G9" s="40">
        <v>7.0713989999999995</v>
      </c>
      <c r="H9" s="71">
        <v>27.451867</v>
      </c>
      <c r="I9" s="71">
        <v>10.908533</v>
      </c>
      <c r="J9" s="71">
        <v>0.28918700000000003</v>
      </c>
      <c r="K9" s="48">
        <v>6.1120159999999997</v>
      </c>
      <c r="L9" s="48">
        <v>2.845072</v>
      </c>
      <c r="M9" s="48">
        <v>7.1959929999999996</v>
      </c>
      <c r="N9" s="48">
        <v>30.289051000000001</v>
      </c>
      <c r="O9" s="48">
        <v>503.86348299999997</v>
      </c>
      <c r="P9" s="48">
        <v>0.76047200000000004</v>
      </c>
      <c r="Q9" s="48">
        <v>2.4993729999999998</v>
      </c>
      <c r="R9" s="48">
        <v>0.123393</v>
      </c>
      <c r="S9" s="48">
        <v>0</v>
      </c>
      <c r="T9" s="48">
        <v>22.063724999999998</v>
      </c>
      <c r="U9" s="48">
        <v>5.3272139999999997</v>
      </c>
    </row>
    <row r="10" spans="1:21" x14ac:dyDescent="0.2">
      <c r="A10" t="s">
        <v>6</v>
      </c>
      <c r="B10" s="9">
        <v>21.926832000000001</v>
      </c>
      <c r="C10" s="9">
        <v>183.389376</v>
      </c>
      <c r="D10" s="9">
        <v>175.52622600000001</v>
      </c>
      <c r="E10" s="9">
        <v>217.84964299999999</v>
      </c>
      <c r="F10" s="9">
        <v>577.80818399999998</v>
      </c>
      <c r="G10" s="40">
        <v>2528.3452720000005</v>
      </c>
      <c r="H10" s="71">
        <v>3485.0622720000001</v>
      </c>
      <c r="I10" s="71">
        <v>3382.1064539999998</v>
      </c>
      <c r="J10" s="71">
        <v>906.70967800000005</v>
      </c>
      <c r="K10" s="48">
        <v>2686.8426359999999</v>
      </c>
      <c r="L10" s="48">
        <v>2930.2458889999998</v>
      </c>
      <c r="M10" s="48">
        <v>2712.6988710000001</v>
      </c>
      <c r="N10" s="48">
        <v>2804.3252280000002</v>
      </c>
      <c r="O10" s="48">
        <v>2973.3422449999998</v>
      </c>
      <c r="P10" s="48">
        <v>3512.3290590000001</v>
      </c>
      <c r="Q10" s="48">
        <v>6809.1077459999997</v>
      </c>
      <c r="R10" s="48">
        <v>4911.1250879999998</v>
      </c>
      <c r="S10" s="48">
        <v>3559.7778179999996</v>
      </c>
      <c r="T10" s="48">
        <v>2350.9779280000002</v>
      </c>
      <c r="U10" s="48">
        <v>5689.6961259999998</v>
      </c>
    </row>
    <row r="11" spans="1:21" x14ac:dyDescent="0.2">
      <c r="A11" t="s">
        <v>7</v>
      </c>
      <c r="B11" s="9">
        <v>341.77372800000001</v>
      </c>
      <c r="C11" s="9">
        <v>653.79482299999995</v>
      </c>
      <c r="D11" s="9">
        <v>866.46276499999999</v>
      </c>
      <c r="E11" s="9">
        <v>1337.532989</v>
      </c>
      <c r="F11" s="9">
        <v>1846.8069720000001</v>
      </c>
      <c r="G11" s="40">
        <v>4564.0188879999996</v>
      </c>
      <c r="H11" s="71">
        <v>3850.0561989999997</v>
      </c>
      <c r="I11" s="71">
        <v>3643.3939270000001</v>
      </c>
      <c r="J11" s="71">
        <v>1809.719094</v>
      </c>
      <c r="K11" s="48">
        <v>6571.0632999999998</v>
      </c>
      <c r="L11" s="48">
        <v>5435.9860570000001</v>
      </c>
      <c r="M11" s="48">
        <v>3533.9726719999999</v>
      </c>
      <c r="N11" s="48">
        <v>5841.197932</v>
      </c>
      <c r="O11" s="48">
        <v>5849.6081860000004</v>
      </c>
      <c r="P11" s="48">
        <v>8203.1512289999991</v>
      </c>
      <c r="Q11" s="48">
        <v>11106.868291999999</v>
      </c>
      <c r="R11" s="48">
        <v>12806.685195</v>
      </c>
      <c r="S11" s="48">
        <v>12074.176055000002</v>
      </c>
      <c r="T11" s="48">
        <v>7743.8407910000005</v>
      </c>
      <c r="U11" s="48">
        <v>11347.596492000001</v>
      </c>
    </row>
    <row r="12" spans="1:21" x14ac:dyDescent="0.2">
      <c r="A12" t="s">
        <v>8</v>
      </c>
      <c r="B12" s="9">
        <v>1621.893358</v>
      </c>
      <c r="C12" s="9">
        <v>4706.2231700000002</v>
      </c>
      <c r="D12" s="9">
        <v>9776.8793150000001</v>
      </c>
      <c r="E12" s="9">
        <v>33461.356271000004</v>
      </c>
      <c r="F12" s="9">
        <v>42157.401294000003</v>
      </c>
      <c r="G12" s="40">
        <v>75005.774741000016</v>
      </c>
      <c r="H12" s="71">
        <v>67377.977924000006</v>
      </c>
      <c r="I12" s="71">
        <f>SUM(I13:I15)</f>
        <v>25776.048332999999</v>
      </c>
      <c r="J12" s="71">
        <f>SUM(J13:J15)</f>
        <v>13043.210444</v>
      </c>
      <c r="K12" s="48">
        <v>24750.209683000001</v>
      </c>
      <c r="L12" s="48">
        <v>28761.133239999999</v>
      </c>
      <c r="M12" s="48">
        <v>21131.917674</v>
      </c>
      <c r="N12" s="48">
        <v>49655.258984</v>
      </c>
      <c r="O12" s="48">
        <v>30688.578267000001</v>
      </c>
      <c r="P12" s="48">
        <v>37822.685211000004</v>
      </c>
      <c r="Q12" s="48">
        <v>66315.350202000001</v>
      </c>
      <c r="R12" s="48">
        <v>57137.581705999997</v>
      </c>
      <c r="S12" s="48">
        <v>48242.629063999993</v>
      </c>
      <c r="T12" s="48">
        <v>49877.989046999995</v>
      </c>
      <c r="U12" s="48">
        <v>60307.083642000005</v>
      </c>
    </row>
    <row r="13" spans="1:21" x14ac:dyDescent="0.2">
      <c r="A13" t="s">
        <v>9</v>
      </c>
      <c r="B13" s="9">
        <v>1444.9894839999999</v>
      </c>
      <c r="C13" s="9">
        <v>4142.9264270000003</v>
      </c>
      <c r="D13" s="9">
        <v>8547.8772110000009</v>
      </c>
      <c r="E13" s="9">
        <v>29332.253948000001</v>
      </c>
      <c r="F13" s="9">
        <v>36082.033456999998</v>
      </c>
      <c r="G13" s="40">
        <v>64833.406322000003</v>
      </c>
      <c r="H13" s="71">
        <v>58071.998051999995</v>
      </c>
      <c r="I13" s="71">
        <v>21935.720136</v>
      </c>
      <c r="J13" s="71">
        <v>11021.993886</v>
      </c>
      <c r="K13" s="48">
        <v>20855.141887000002</v>
      </c>
      <c r="L13" s="48">
        <v>24374.902249999999</v>
      </c>
      <c r="M13" s="48">
        <v>17771.031373000002</v>
      </c>
      <c r="N13" s="48">
        <v>41898.177080000001</v>
      </c>
      <c r="O13" s="48">
        <v>24602.821650000002</v>
      </c>
      <c r="P13" s="48">
        <v>30212.133383</v>
      </c>
      <c r="Q13" s="48">
        <v>53724.118918</v>
      </c>
      <c r="R13" s="48">
        <v>46272.330838000002</v>
      </c>
      <c r="S13" s="48">
        <v>37795.739398999998</v>
      </c>
      <c r="T13" s="48">
        <v>39934.402165</v>
      </c>
      <c r="U13" s="48">
        <v>49214.607580000004</v>
      </c>
    </row>
    <row r="14" spans="1:21" x14ac:dyDescent="0.2">
      <c r="A14" t="s">
        <v>10</v>
      </c>
      <c r="B14" s="9">
        <v>150.36668599999999</v>
      </c>
      <c r="C14" s="9">
        <v>489.53794399999998</v>
      </c>
      <c r="D14" s="9">
        <v>1014.026941</v>
      </c>
      <c r="E14" s="9">
        <v>3312.2884399999998</v>
      </c>
      <c r="F14" s="9">
        <v>4785.619901</v>
      </c>
      <c r="G14" s="40">
        <v>7830.7041310000004</v>
      </c>
      <c r="H14" s="71">
        <v>7232.0000060000002</v>
      </c>
      <c r="I14" s="71">
        <v>2969.8859259999999</v>
      </c>
      <c r="J14" s="71">
        <v>1608.2637669999999</v>
      </c>
      <c r="K14" s="48">
        <v>3025.990918</v>
      </c>
      <c r="L14" s="48">
        <v>3453.0641599999999</v>
      </c>
      <c r="M14" s="48">
        <v>2665.295091</v>
      </c>
      <c r="N14" s="48">
        <v>5923.2436530000004</v>
      </c>
      <c r="O14" s="48">
        <v>4793.2565979999999</v>
      </c>
      <c r="P14" s="48">
        <v>6146.7971269999998</v>
      </c>
      <c r="Q14" s="48">
        <v>10185.305198</v>
      </c>
      <c r="R14" s="48">
        <v>8892.5716479999992</v>
      </c>
      <c r="S14" s="48">
        <v>8343.3500229999991</v>
      </c>
      <c r="T14" s="48">
        <v>7828.0194870000005</v>
      </c>
      <c r="U14" s="48">
        <v>8547.1109230000002</v>
      </c>
    </row>
    <row r="15" spans="1:21" x14ac:dyDescent="0.2">
      <c r="A15" t="s">
        <v>11</v>
      </c>
      <c r="B15" s="9">
        <v>26.537188</v>
      </c>
      <c r="C15" s="9">
        <v>73.758798999999996</v>
      </c>
      <c r="D15" s="9">
        <v>214.97516300000001</v>
      </c>
      <c r="E15" s="9">
        <v>816.81388300000003</v>
      </c>
      <c r="F15" s="9">
        <v>1289.747936</v>
      </c>
      <c r="G15" s="40">
        <v>2341.6642879999999</v>
      </c>
      <c r="H15" s="71">
        <v>2073.9798660000001</v>
      </c>
      <c r="I15" s="71">
        <v>870.44227100000001</v>
      </c>
      <c r="J15" s="71">
        <v>412.95279099999999</v>
      </c>
      <c r="K15" s="48">
        <v>869.07687799999997</v>
      </c>
      <c r="L15" s="48">
        <v>933.16683</v>
      </c>
      <c r="M15" s="48">
        <v>695.59121000000005</v>
      </c>
      <c r="N15" s="48">
        <v>1833.8382509999999</v>
      </c>
      <c r="O15" s="48">
        <v>1292.5000190000001</v>
      </c>
      <c r="P15" s="48">
        <v>1463.7547010000001</v>
      </c>
      <c r="Q15" s="48">
        <v>2405.9260859999999</v>
      </c>
      <c r="R15" s="48">
        <v>1972.67922</v>
      </c>
      <c r="S15" s="48">
        <v>2103.5396419999997</v>
      </c>
      <c r="T15" s="48">
        <v>2115.567395</v>
      </c>
      <c r="U15" s="48">
        <v>2545.365139</v>
      </c>
    </row>
    <row r="16" spans="1:21" x14ac:dyDescent="0.2">
      <c r="A16" s="11"/>
      <c r="B16" s="12"/>
      <c r="C16" s="12"/>
      <c r="D16" s="12"/>
      <c r="E16" s="12"/>
      <c r="F16" s="12"/>
      <c r="G16" s="40"/>
      <c r="H16" s="71"/>
      <c r="I16" s="71"/>
      <c r="J16" s="71"/>
      <c r="K16" s="185"/>
      <c r="L16" s="11"/>
      <c r="M16" s="11"/>
      <c r="N16" s="11"/>
      <c r="O16" s="11"/>
      <c r="P16" s="11"/>
      <c r="Q16" s="11"/>
      <c r="R16" s="11"/>
      <c r="S16" s="11"/>
      <c r="T16" s="11"/>
      <c r="U16" s="11"/>
    </row>
    <row r="17" spans="1:21" x14ac:dyDescent="0.2">
      <c r="A17" s="13" t="s">
        <v>12</v>
      </c>
      <c r="B17" s="6">
        <v>1156.446903</v>
      </c>
      <c r="C17" s="6">
        <v>3032.1826059999994</v>
      </c>
      <c r="D17" s="6">
        <v>2446.7959470000001</v>
      </c>
      <c r="E17" s="6">
        <v>4304.7620770000003</v>
      </c>
      <c r="F17" s="6">
        <v>5336.7272890000004</v>
      </c>
      <c r="G17" s="39">
        <v>14709.304384999999</v>
      </c>
      <c r="H17" s="39">
        <v>13477.938445</v>
      </c>
      <c r="I17" s="39">
        <f>SUM(I19:I21)</f>
        <v>14750.288777000002</v>
      </c>
      <c r="J17" s="39">
        <f>SUM(J19:J21)</f>
        <v>6487.9009060000008</v>
      </c>
      <c r="K17" s="231">
        <v>16928.624673999999</v>
      </c>
      <c r="L17" s="231">
        <v>14133.891347000001</v>
      </c>
      <c r="M17" s="231">
        <v>13223.75088</v>
      </c>
      <c r="N17" s="231">
        <v>14094.227541</v>
      </c>
      <c r="O17" s="231">
        <v>21067.079097999998</v>
      </c>
      <c r="P17" s="231">
        <v>28826.539745999999</v>
      </c>
      <c r="Q17" s="231">
        <v>33205.670744000003</v>
      </c>
      <c r="R17" s="231">
        <v>28469.204682</v>
      </c>
      <c r="S17" s="231">
        <v>26481.450782</v>
      </c>
      <c r="T17" s="231">
        <v>20540.934906999999</v>
      </c>
      <c r="U17" s="231">
        <v>17025.103317000001</v>
      </c>
    </row>
    <row r="18" spans="1:21" x14ac:dyDescent="0.2">
      <c r="B18" s="9"/>
      <c r="C18" s="9"/>
      <c r="D18" s="9"/>
      <c r="E18" s="9"/>
      <c r="F18" s="9"/>
      <c r="G18" s="40"/>
      <c r="H18" s="71"/>
      <c r="I18" s="71"/>
      <c r="J18" s="71"/>
      <c r="K18" s="71"/>
      <c r="L18" s="69"/>
      <c r="M18" s="69"/>
      <c r="N18" s="69"/>
      <c r="O18" s="69"/>
      <c r="P18" s="69"/>
      <c r="Q18" s="69"/>
      <c r="R18" s="69"/>
      <c r="S18" s="69"/>
      <c r="T18" s="69"/>
      <c r="U18" s="69"/>
    </row>
    <row r="19" spans="1:21" x14ac:dyDescent="0.2">
      <c r="A19" t="s">
        <v>13</v>
      </c>
      <c r="B19" s="9">
        <v>422.84960699999999</v>
      </c>
      <c r="C19" s="9">
        <v>1513.9268629999999</v>
      </c>
      <c r="D19" s="9">
        <v>1314.0640100000001</v>
      </c>
      <c r="E19" s="9">
        <v>2160.4480549999998</v>
      </c>
      <c r="F19" s="9">
        <v>2510.721861</v>
      </c>
      <c r="G19" s="40">
        <v>5196.5281619999996</v>
      </c>
      <c r="H19" s="71">
        <v>3336.6272899999994</v>
      </c>
      <c r="I19" s="71">
        <v>6697.9696440000007</v>
      </c>
      <c r="J19" s="71">
        <v>1868.866796</v>
      </c>
      <c r="K19" s="48">
        <v>4844.2881239999997</v>
      </c>
      <c r="L19" s="48">
        <v>3714.8614980000002</v>
      </c>
      <c r="M19" s="48">
        <v>2099.7142819999999</v>
      </c>
      <c r="N19" s="48">
        <v>3401.990812</v>
      </c>
      <c r="O19" s="48">
        <v>5027.5070910000004</v>
      </c>
      <c r="P19" s="48">
        <v>13847.124511</v>
      </c>
      <c r="Q19" s="48">
        <v>11848.112116</v>
      </c>
      <c r="R19" s="48">
        <v>10056.607121999999</v>
      </c>
      <c r="S19" s="48">
        <v>12583.304291</v>
      </c>
      <c r="T19" s="48">
        <v>8339.6997339999998</v>
      </c>
      <c r="U19" s="48">
        <v>9087.8553819999997</v>
      </c>
    </row>
    <row r="20" spans="1:21" x14ac:dyDescent="0.2">
      <c r="A20" t="s">
        <v>14</v>
      </c>
      <c r="B20" s="9">
        <v>462.58476400000001</v>
      </c>
      <c r="C20" s="9">
        <v>951.92057999999997</v>
      </c>
      <c r="D20" s="9">
        <v>174.818521</v>
      </c>
      <c r="E20" s="9">
        <v>555.23098100000004</v>
      </c>
      <c r="F20" s="9">
        <v>289.14275700000002</v>
      </c>
      <c r="G20" s="40">
        <v>1734.2950759999999</v>
      </c>
      <c r="H20" s="71">
        <v>4597.2803750000003</v>
      </c>
      <c r="I20" s="71">
        <v>1628.4827320000002</v>
      </c>
      <c r="J20" s="71">
        <v>1316.698918</v>
      </c>
      <c r="K20" s="48">
        <v>655.95334600000001</v>
      </c>
      <c r="L20" s="48">
        <v>1095.201143</v>
      </c>
      <c r="M20" s="48">
        <v>3138.6551639999998</v>
      </c>
      <c r="N20" s="48">
        <v>647.58892900000001</v>
      </c>
      <c r="O20" s="48">
        <v>3472.1761540000002</v>
      </c>
      <c r="P20" s="48">
        <v>2277.0685389999999</v>
      </c>
      <c r="Q20" s="48">
        <v>4373.29745</v>
      </c>
      <c r="R20" s="48">
        <v>789.55496300000004</v>
      </c>
      <c r="S20" s="48">
        <v>1017.798621</v>
      </c>
      <c r="T20" s="48">
        <v>1614.0151140000003</v>
      </c>
      <c r="U20" s="48">
        <v>1499.825947</v>
      </c>
    </row>
    <row r="21" spans="1:21" x14ac:dyDescent="0.2">
      <c r="A21" t="s">
        <v>15</v>
      </c>
      <c r="B21" s="9">
        <v>271.01253200000002</v>
      </c>
      <c r="C21" s="9">
        <v>566.33516299999997</v>
      </c>
      <c r="D21" s="9">
        <v>957.91341599999998</v>
      </c>
      <c r="E21" s="9">
        <v>1589.0830410000001</v>
      </c>
      <c r="F21" s="9">
        <v>2536.8626709999999</v>
      </c>
      <c r="G21" s="40">
        <v>7778.4811470000004</v>
      </c>
      <c r="H21" s="71">
        <v>5544.03078</v>
      </c>
      <c r="I21" s="71">
        <v>6423.8364009999996</v>
      </c>
      <c r="J21" s="71">
        <v>3302.335192</v>
      </c>
      <c r="K21" s="48">
        <v>11428.383204</v>
      </c>
      <c r="L21" s="48">
        <v>9323.8287060000002</v>
      </c>
      <c r="M21" s="48">
        <v>7985.3814339999999</v>
      </c>
      <c r="N21" s="48">
        <v>10044.647800000001</v>
      </c>
      <c r="O21" s="48">
        <v>12567.395853</v>
      </c>
      <c r="P21" s="48">
        <v>12702.346696000001</v>
      </c>
      <c r="Q21" s="48">
        <v>16984.261178000001</v>
      </c>
      <c r="R21" s="48">
        <v>17623.042597</v>
      </c>
      <c r="S21" s="48">
        <v>12880.347870000001</v>
      </c>
      <c r="T21" s="48">
        <v>10587.220058999999</v>
      </c>
      <c r="U21" s="48">
        <v>6437.4219880000001</v>
      </c>
    </row>
    <row r="22" spans="1:21" x14ac:dyDescent="0.2">
      <c r="A22" s="11"/>
      <c r="B22" s="14"/>
      <c r="C22" s="14"/>
      <c r="D22" s="14"/>
      <c r="E22" s="14"/>
      <c r="F22" s="14"/>
      <c r="G22" s="40"/>
      <c r="H22" s="71"/>
      <c r="I22" s="71"/>
      <c r="J22" s="71"/>
      <c r="K22" s="185"/>
      <c r="L22" s="11"/>
      <c r="M22" s="11"/>
      <c r="N22" s="11"/>
      <c r="O22" s="11"/>
      <c r="P22" s="11"/>
      <c r="Q22" s="11"/>
      <c r="R22" s="11"/>
      <c r="S22" s="11"/>
      <c r="T22" s="11"/>
      <c r="U22" s="11"/>
    </row>
    <row r="23" spans="1:21" x14ac:dyDescent="0.2">
      <c r="A23" s="13" t="s">
        <v>16</v>
      </c>
      <c r="B23" s="15">
        <v>5.7160630000000001</v>
      </c>
      <c r="C23" s="15">
        <v>100.63030500000001</v>
      </c>
      <c r="D23" s="15">
        <v>119.156103</v>
      </c>
      <c r="E23" s="15">
        <v>132.45677800000001</v>
      </c>
      <c r="F23" s="15">
        <v>171.82113000000001</v>
      </c>
      <c r="G23" s="39">
        <v>1058.1164119999999</v>
      </c>
      <c r="H23" s="39">
        <v>721.88874799999996</v>
      </c>
      <c r="I23" s="39">
        <v>739.67835600000001</v>
      </c>
      <c r="J23" s="39">
        <v>441.30871200000001</v>
      </c>
      <c r="K23" s="231">
        <v>468.52901300000002</v>
      </c>
      <c r="L23" s="231">
        <v>491.05309599999998</v>
      </c>
      <c r="M23" s="231">
        <v>484.27041200000002</v>
      </c>
      <c r="N23" s="231">
        <v>494.106762</v>
      </c>
      <c r="O23" s="231">
        <v>1477.1807839999999</v>
      </c>
      <c r="P23" s="231">
        <v>1052.6489750000001</v>
      </c>
      <c r="Q23" s="231">
        <v>1900.8729450000001</v>
      </c>
      <c r="R23" s="231">
        <v>1868.3637570000001</v>
      </c>
      <c r="S23" s="231">
        <v>650.26039600000001</v>
      </c>
      <c r="T23" s="231">
        <v>493.60516600000005</v>
      </c>
      <c r="U23" s="231">
        <v>1563.863932</v>
      </c>
    </row>
    <row r="24" spans="1:21" ht="13.5" thickBot="1" x14ac:dyDescent="0.25">
      <c r="A24" s="16" t="s">
        <v>17</v>
      </c>
      <c r="B24" s="17">
        <v>3177.0961310000002</v>
      </c>
      <c r="C24" s="17">
        <v>8721.1007209999989</v>
      </c>
      <c r="D24" s="17">
        <v>13811.000480000001</v>
      </c>
      <c r="E24" s="17">
        <v>39531.297001000006</v>
      </c>
      <c r="F24" s="17">
        <v>50454.712899999999</v>
      </c>
      <c r="G24" s="42">
        <v>97943.739973000003</v>
      </c>
      <c r="H24" s="41">
        <v>89013.452182999987</v>
      </c>
      <c r="I24" s="41">
        <f>I23+I17+I4</f>
        <v>48381.959526999999</v>
      </c>
      <c r="J24" s="41">
        <f>J23+J17+J4</f>
        <v>22768.278607</v>
      </c>
      <c r="K24" s="260">
        <v>51458.144231999999</v>
      </c>
      <c r="L24" s="260">
        <v>51826.689456</v>
      </c>
      <c r="M24" s="260">
        <v>41103.465339000002</v>
      </c>
      <c r="N24" s="260">
        <v>73583.768475999997</v>
      </c>
      <c r="O24" s="260">
        <v>66361.445116000003</v>
      </c>
      <c r="P24" s="260">
        <v>79491.995557000002</v>
      </c>
      <c r="Q24" s="260">
        <v>119458.371132</v>
      </c>
      <c r="R24" s="260">
        <v>105373.10522</v>
      </c>
      <c r="S24" s="260">
        <v>91245.286222999988</v>
      </c>
      <c r="T24" s="260">
        <v>81098.729135999994</v>
      </c>
      <c r="U24" s="260">
        <v>95963.071469999995</v>
      </c>
    </row>
    <row r="25" spans="1:21" x14ac:dyDescent="0.2">
      <c r="A25" s="68" t="s">
        <v>132</v>
      </c>
    </row>
    <row r="26" spans="1:21" x14ac:dyDescent="0.2">
      <c r="A26" s="18" t="s">
        <v>20</v>
      </c>
      <c r="G26" s="9"/>
    </row>
    <row r="27" spans="1:21" x14ac:dyDescent="0.2">
      <c r="A27" s="252" t="s">
        <v>195</v>
      </c>
    </row>
    <row r="28" spans="1:21" x14ac:dyDescent="0.2">
      <c r="A28" s="19" t="s">
        <v>21</v>
      </c>
    </row>
  </sheetData>
  <phoneticPr fontId="17" type="noConversion"/>
  <hyperlinks>
    <hyperlink ref="A28" location="Kapitalmarkedsstatistik!A1" display="Tilbage til Udlånsvirksomhed" xr:uid="{00000000-0004-0000-1B00-000000000000}"/>
  </hyperlinks>
  <pageMargins left="0.74803149606299213" right="0.74803149606299213" top="0.98425196850393704" bottom="0.98425196850393704" header="0" footer="0"/>
  <pageSetup paperSize="9" scale="67" orientation="landscape"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Ark29">
    <pageSetUpPr fitToPage="1"/>
  </sheetPr>
  <dimension ref="A2:U28"/>
  <sheetViews>
    <sheetView workbookViewId="0">
      <pane xSplit="1" ySplit="4" topLeftCell="N5" activePane="bottomRight" state="frozen"/>
      <selection pane="topRight" activeCell="B1" sqref="B1"/>
      <selection pane="bottomLeft" activeCell="A5" sqref="A5"/>
      <selection pane="bottomRight" activeCell="T3" sqref="T3"/>
    </sheetView>
  </sheetViews>
  <sheetFormatPr defaultRowHeight="12.75" x14ac:dyDescent="0.2"/>
  <cols>
    <col min="1" max="1" width="118.140625" bestFit="1" customWidth="1"/>
    <col min="2" max="5" width="10.7109375" customWidth="1"/>
    <col min="7" max="8" width="10.28515625" bestFit="1" customWidth="1"/>
    <col min="16" max="17" width="10.28515625" bestFit="1" customWidth="1"/>
    <col min="18" max="18" width="10.28515625" style="248" bestFit="1" customWidth="1"/>
  </cols>
  <sheetData>
    <row r="2" spans="1:21" x14ac:dyDescent="0.2">
      <c r="A2" s="1" t="s">
        <v>223</v>
      </c>
    </row>
    <row r="3" spans="1:21" x14ac:dyDescent="0.2">
      <c r="A3" s="2" t="s">
        <v>0</v>
      </c>
      <c r="B3" s="108">
        <v>2000</v>
      </c>
      <c r="C3" s="108">
        <v>2001</v>
      </c>
      <c r="D3" s="108">
        <v>2002</v>
      </c>
      <c r="E3" s="108">
        <v>2003</v>
      </c>
      <c r="F3" s="108">
        <v>2004</v>
      </c>
      <c r="G3" s="109">
        <v>2005</v>
      </c>
      <c r="H3" s="111">
        <v>2006</v>
      </c>
      <c r="I3" s="111">
        <v>2007</v>
      </c>
      <c r="J3" s="111">
        <v>2008</v>
      </c>
      <c r="K3" s="111">
        <v>2009</v>
      </c>
      <c r="L3" s="111">
        <v>2010</v>
      </c>
      <c r="M3" s="111">
        <v>2011</v>
      </c>
      <c r="N3" s="111">
        <v>2012</v>
      </c>
      <c r="O3" s="111">
        <v>2013</v>
      </c>
      <c r="P3" s="111">
        <v>2014</v>
      </c>
      <c r="Q3" s="111">
        <v>2015</v>
      </c>
      <c r="R3" s="111">
        <v>2016</v>
      </c>
      <c r="S3" s="111">
        <v>2017</v>
      </c>
      <c r="T3" s="111">
        <v>2018</v>
      </c>
      <c r="U3" s="111">
        <v>2019</v>
      </c>
    </row>
    <row r="4" spans="1:21" x14ac:dyDescent="0.2">
      <c r="A4" s="5" t="s">
        <v>1</v>
      </c>
      <c r="B4" s="6">
        <v>2242.7981020000002</v>
      </c>
      <c r="C4" s="6">
        <v>4308.8373879999999</v>
      </c>
      <c r="D4" s="6">
        <v>7758.0331679999999</v>
      </c>
      <c r="E4" s="6">
        <v>15782.904673999999</v>
      </c>
      <c r="F4" s="6">
        <v>28220.19371</v>
      </c>
      <c r="G4" s="39">
        <v>45728.951545999997</v>
      </c>
      <c r="H4" s="185">
        <v>49434.507476000006</v>
      </c>
      <c r="I4" s="185">
        <f>I6+I12</f>
        <v>30488.733167999999</v>
      </c>
      <c r="J4" s="185">
        <v>22674.250577999999</v>
      </c>
      <c r="K4" s="8">
        <v>18152.555794</v>
      </c>
      <c r="L4" s="8">
        <v>26592.274474000002</v>
      </c>
      <c r="M4" s="8">
        <v>27787.862512</v>
      </c>
      <c r="N4" s="8">
        <v>33089.590971999998</v>
      </c>
      <c r="O4" s="8">
        <v>34193.244061999998</v>
      </c>
      <c r="P4" s="8">
        <v>53258.795478</v>
      </c>
      <c r="Q4" s="8">
        <v>69902.358567000003</v>
      </c>
      <c r="R4" s="8">
        <v>65110.881272999999</v>
      </c>
      <c r="S4" s="8">
        <v>68320.36617899999</v>
      </c>
      <c r="T4" s="8">
        <v>64468.508383</v>
      </c>
      <c r="U4" s="8">
        <v>64217.604222000002</v>
      </c>
    </row>
    <row r="5" spans="1:21" x14ac:dyDescent="0.2">
      <c r="B5" s="9"/>
      <c r="C5" s="9"/>
      <c r="D5" s="9"/>
      <c r="E5" s="9"/>
      <c r="F5" s="9"/>
      <c r="G5" s="40"/>
      <c r="H5" s="71"/>
      <c r="I5" s="71"/>
      <c r="J5" s="71"/>
      <c r="K5" s="71"/>
      <c r="L5" s="69"/>
      <c r="M5" s="69"/>
      <c r="N5" s="69"/>
      <c r="O5" s="69"/>
      <c r="P5" s="69"/>
      <c r="Q5" s="69"/>
      <c r="R5" s="69"/>
      <c r="S5" s="69"/>
      <c r="T5" s="69"/>
      <c r="U5" s="69"/>
    </row>
    <row r="6" spans="1:21" x14ac:dyDescent="0.2">
      <c r="A6" t="s">
        <v>2</v>
      </c>
      <c r="B6" s="9">
        <v>283.69958200000002</v>
      </c>
      <c r="C6" s="9">
        <v>882.70835299999999</v>
      </c>
      <c r="D6" s="9">
        <v>1126.3219979999999</v>
      </c>
      <c r="E6" s="9">
        <v>1315.384865</v>
      </c>
      <c r="F6" s="9">
        <v>2172.0491780000002</v>
      </c>
      <c r="G6" s="40">
        <v>4035.835869</v>
      </c>
      <c r="H6" s="71">
        <v>5402.5717160000004</v>
      </c>
      <c r="I6" s="71">
        <f>SUM(I7:I11)</f>
        <v>4686.5163709999997</v>
      </c>
      <c r="J6" s="71">
        <v>2957.4888580000002</v>
      </c>
      <c r="K6" s="48">
        <v>2282.6461829999998</v>
      </c>
      <c r="L6" s="48">
        <v>4162.9861739999997</v>
      </c>
      <c r="M6" s="48">
        <v>3979.941988</v>
      </c>
      <c r="N6" s="48">
        <v>5701.7685170000004</v>
      </c>
      <c r="O6" s="48">
        <v>4961.6686730000001</v>
      </c>
      <c r="P6" s="48">
        <v>5911.0339249999997</v>
      </c>
      <c r="Q6" s="48">
        <v>12082.280682000001</v>
      </c>
      <c r="R6" s="48">
        <v>11359.653216000001</v>
      </c>
      <c r="S6" s="48">
        <v>15546.947574999998</v>
      </c>
      <c r="T6" s="48">
        <v>11112.76604</v>
      </c>
      <c r="U6" s="48">
        <v>10585.068647999999</v>
      </c>
    </row>
    <row r="7" spans="1:21" x14ac:dyDescent="0.2">
      <c r="A7" t="s">
        <v>3</v>
      </c>
      <c r="B7" s="9">
        <v>5.9066E-2</v>
      </c>
      <c r="C7" s="9">
        <v>85.612910999999997</v>
      </c>
      <c r="D7" s="9">
        <v>251.26521399999999</v>
      </c>
      <c r="E7" s="9">
        <v>75.547516999999999</v>
      </c>
      <c r="F7" s="9">
        <v>56.984701000000001</v>
      </c>
      <c r="G7" s="40">
        <v>9.1266199999999991</v>
      </c>
      <c r="H7" s="71">
        <v>12.998673999999999</v>
      </c>
      <c r="I7" s="71">
        <v>63.668697000000002</v>
      </c>
      <c r="J7" s="71">
        <v>18.668371</v>
      </c>
      <c r="K7" s="48">
        <v>46.888379</v>
      </c>
      <c r="L7" s="48">
        <v>32.811669000000002</v>
      </c>
      <c r="M7" s="48">
        <v>20.778464</v>
      </c>
      <c r="N7" s="48">
        <v>33.542681999999999</v>
      </c>
      <c r="O7" s="48">
        <v>574.55460000000005</v>
      </c>
      <c r="P7" s="48">
        <v>95.646441999999993</v>
      </c>
      <c r="Q7" s="48">
        <v>59.246854999999996</v>
      </c>
      <c r="R7" s="48">
        <v>19.437176999999998</v>
      </c>
      <c r="S7" s="48">
        <v>30.655868999999999</v>
      </c>
      <c r="T7" s="48">
        <v>34.456470000000003</v>
      </c>
      <c r="U7" s="48">
        <v>11.208304</v>
      </c>
    </row>
    <row r="8" spans="1:21" x14ac:dyDescent="0.2">
      <c r="A8" t="s">
        <v>4</v>
      </c>
      <c r="B8" s="9">
        <v>0</v>
      </c>
      <c r="C8" s="9">
        <v>9.8834000000000005E-2</v>
      </c>
      <c r="D8" s="9">
        <v>43.427275999999999</v>
      </c>
      <c r="E8" s="9">
        <v>1.624269</v>
      </c>
      <c r="F8" s="9">
        <v>0.56301400000000001</v>
      </c>
      <c r="G8" s="40">
        <v>2.9880000000000002E-3</v>
      </c>
      <c r="H8" s="71">
        <v>2.185667</v>
      </c>
      <c r="I8" s="71">
        <v>11.750076999999999</v>
      </c>
      <c r="J8" s="71">
        <v>8.3877839999999999</v>
      </c>
      <c r="K8" s="48">
        <v>5.9000000000000003E-4</v>
      </c>
      <c r="L8" s="48">
        <v>8.2454839999999994</v>
      </c>
      <c r="M8" s="48">
        <v>1.4157169999999999</v>
      </c>
      <c r="N8" s="48">
        <v>0</v>
      </c>
      <c r="O8" s="48">
        <v>15.789408999999999</v>
      </c>
      <c r="P8" s="48">
        <v>10.23409</v>
      </c>
      <c r="Q8" s="48">
        <v>1.410898</v>
      </c>
      <c r="R8" s="48">
        <v>2.3620619999999999</v>
      </c>
      <c r="S8" s="48">
        <v>33.423302</v>
      </c>
      <c r="T8" s="48">
        <v>62.051166000000002</v>
      </c>
      <c r="U8" s="48">
        <v>61.484465</v>
      </c>
    </row>
    <row r="9" spans="1:21" x14ac:dyDescent="0.2">
      <c r="A9" t="s">
        <v>5</v>
      </c>
      <c r="B9" s="9">
        <v>0.54852500000000004</v>
      </c>
      <c r="C9" s="9">
        <v>19.391228999999999</v>
      </c>
      <c r="D9" s="9">
        <v>79.332804999999993</v>
      </c>
      <c r="E9" s="9">
        <v>68.309494000000001</v>
      </c>
      <c r="F9" s="9">
        <v>5.236478</v>
      </c>
      <c r="G9" s="40">
        <v>2.9205510000000001</v>
      </c>
      <c r="H9" s="71">
        <v>55.378509000000001</v>
      </c>
      <c r="I9" s="71">
        <v>17.440636999999999</v>
      </c>
      <c r="J9" s="71">
        <v>5.4429499999999997</v>
      </c>
      <c r="K9" s="48">
        <v>7.0674229999999998</v>
      </c>
      <c r="L9" s="48">
        <v>6.1617499999999996</v>
      </c>
      <c r="M9" s="48">
        <v>1.8553280000000001</v>
      </c>
      <c r="N9" s="48">
        <v>40.108066000000001</v>
      </c>
      <c r="O9" s="48">
        <v>113.83245599999999</v>
      </c>
      <c r="P9" s="48">
        <v>14.984894000000001</v>
      </c>
      <c r="Q9" s="48">
        <v>2.5231699999999999</v>
      </c>
      <c r="R9" s="48">
        <v>3.281444</v>
      </c>
      <c r="S9" s="48">
        <v>134.40408099999999</v>
      </c>
      <c r="T9" s="48">
        <v>17.561541999999999</v>
      </c>
      <c r="U9" s="48">
        <v>3.6147749999999998</v>
      </c>
    </row>
    <row r="10" spans="1:21" x14ac:dyDescent="0.2">
      <c r="A10" t="s">
        <v>6</v>
      </c>
      <c r="B10" s="9">
        <v>9.1863E-2</v>
      </c>
      <c r="C10" s="9">
        <v>28.641895000000002</v>
      </c>
      <c r="D10" s="9">
        <v>26.102913000000001</v>
      </c>
      <c r="E10" s="9">
        <v>69.465108000000001</v>
      </c>
      <c r="F10" s="9">
        <v>178.719111</v>
      </c>
      <c r="G10" s="40">
        <v>1093.021383</v>
      </c>
      <c r="H10" s="71">
        <v>1774.6790289999999</v>
      </c>
      <c r="I10" s="71">
        <v>1494.6758179999999</v>
      </c>
      <c r="J10" s="71">
        <v>1055.1803150000001</v>
      </c>
      <c r="K10" s="48">
        <v>742.83735100000001</v>
      </c>
      <c r="L10" s="48">
        <v>836.41877999999997</v>
      </c>
      <c r="M10" s="48">
        <v>620.23733800000002</v>
      </c>
      <c r="N10" s="48">
        <v>972.27305000000001</v>
      </c>
      <c r="O10" s="48">
        <v>743.57485199999996</v>
      </c>
      <c r="P10" s="48">
        <v>866.04882999999995</v>
      </c>
      <c r="Q10" s="48">
        <v>1796.241804</v>
      </c>
      <c r="R10" s="48">
        <v>1335.937872</v>
      </c>
      <c r="S10" s="48">
        <v>1983.4295830000001</v>
      </c>
      <c r="T10" s="48">
        <v>1192.2377239999998</v>
      </c>
      <c r="U10" s="48">
        <v>1965.0965550000001</v>
      </c>
    </row>
    <row r="11" spans="1:21" x14ac:dyDescent="0.2">
      <c r="A11" t="s">
        <v>7</v>
      </c>
      <c r="B11" s="9">
        <v>283.00012800000002</v>
      </c>
      <c r="C11" s="9">
        <v>748.96348399999999</v>
      </c>
      <c r="D11" s="9">
        <v>726.19379000000004</v>
      </c>
      <c r="E11" s="9">
        <v>1100.4384769999999</v>
      </c>
      <c r="F11" s="9">
        <v>1930.5458739999999</v>
      </c>
      <c r="G11" s="40">
        <v>2930.7643269999999</v>
      </c>
      <c r="H11" s="71">
        <v>3557.3298369999998</v>
      </c>
      <c r="I11" s="71">
        <v>3098.9811420000001</v>
      </c>
      <c r="J11" s="71">
        <v>1869.809438</v>
      </c>
      <c r="K11" s="48">
        <v>1485.8524399999999</v>
      </c>
      <c r="L11" s="48">
        <v>3279.3484910000002</v>
      </c>
      <c r="M11" s="48">
        <v>3335.6551410000002</v>
      </c>
      <c r="N11" s="48">
        <v>4655.8447189999997</v>
      </c>
      <c r="O11" s="48">
        <v>3513.9173559999999</v>
      </c>
      <c r="P11" s="48">
        <v>4924.1196689999997</v>
      </c>
      <c r="Q11" s="48">
        <v>10222.857954999999</v>
      </c>
      <c r="R11" s="48">
        <v>9998.6346610000001</v>
      </c>
      <c r="S11" s="48">
        <v>13365.034739999999</v>
      </c>
      <c r="T11" s="48">
        <v>9806.4591380000002</v>
      </c>
      <c r="U11" s="48">
        <v>8543.6645489999992</v>
      </c>
    </row>
    <row r="12" spans="1:21" x14ac:dyDescent="0.2">
      <c r="A12" t="s">
        <v>8</v>
      </c>
      <c r="B12" s="9">
        <v>1959.09852</v>
      </c>
      <c r="C12" s="9">
        <v>3426.1290349999999</v>
      </c>
      <c r="D12" s="9">
        <v>6631.7111699999996</v>
      </c>
      <c r="E12" s="9">
        <v>14467.519808999999</v>
      </c>
      <c r="F12" s="9">
        <v>26048.144531999998</v>
      </c>
      <c r="G12" s="40">
        <v>41693.115677000009</v>
      </c>
      <c r="H12" s="71">
        <v>44031.93576</v>
      </c>
      <c r="I12" s="71">
        <f>SUM(I13:I15)</f>
        <v>25802.216797000001</v>
      </c>
      <c r="J12" s="71">
        <v>19716.761719999999</v>
      </c>
      <c r="K12" s="48">
        <v>15869.909610999999</v>
      </c>
      <c r="L12" s="48">
        <v>22429.2883</v>
      </c>
      <c r="M12" s="48">
        <v>23807.920524000001</v>
      </c>
      <c r="N12" s="48">
        <v>27387.822455000001</v>
      </c>
      <c r="O12" s="48">
        <v>29231.575388999998</v>
      </c>
      <c r="P12" s="48">
        <v>47347.761552999997</v>
      </c>
      <c r="Q12" s="48">
        <v>57820.077884999999</v>
      </c>
      <c r="R12" s="48">
        <v>53751.228057</v>
      </c>
      <c r="S12" s="48">
        <v>52773.418603999991</v>
      </c>
      <c r="T12" s="48">
        <v>53355.742342999998</v>
      </c>
      <c r="U12" s="48">
        <v>53632.535574000001</v>
      </c>
    </row>
    <row r="13" spans="1:21" x14ac:dyDescent="0.2">
      <c r="A13" t="s">
        <v>9</v>
      </c>
      <c r="B13" s="9">
        <v>1696.3888139999999</v>
      </c>
      <c r="C13" s="9">
        <v>2975.4219889999999</v>
      </c>
      <c r="D13" s="9">
        <v>5475.8829340000002</v>
      </c>
      <c r="E13" s="9">
        <v>11739.592299</v>
      </c>
      <c r="F13" s="9">
        <v>20589.997040999999</v>
      </c>
      <c r="G13" s="40">
        <v>32756.209763999999</v>
      </c>
      <c r="H13" s="71">
        <v>34933.808184000001</v>
      </c>
      <c r="I13" s="71">
        <v>19849.212579999999</v>
      </c>
      <c r="J13" s="71">
        <v>15182.426857</v>
      </c>
      <c r="K13" s="48">
        <v>12014.757111000001</v>
      </c>
      <c r="L13" s="48">
        <v>16815.314298000001</v>
      </c>
      <c r="M13" s="48">
        <v>17866.093826</v>
      </c>
      <c r="N13" s="48">
        <v>20774.017575000002</v>
      </c>
      <c r="O13" s="48">
        <v>21191.128336999998</v>
      </c>
      <c r="P13" s="48">
        <v>35510.479700000004</v>
      </c>
      <c r="Q13" s="48">
        <v>42950.681168000003</v>
      </c>
      <c r="R13" s="48">
        <v>39902.117567000001</v>
      </c>
      <c r="S13" s="48">
        <v>38533.614357999992</v>
      </c>
      <c r="T13" s="48">
        <v>39413.568088</v>
      </c>
      <c r="U13" s="48">
        <v>39548.275087000002</v>
      </c>
    </row>
    <row r="14" spans="1:21" x14ac:dyDescent="0.2">
      <c r="A14" t="s">
        <v>10</v>
      </c>
      <c r="B14" s="9">
        <v>215.01054099999999</v>
      </c>
      <c r="C14" s="9">
        <v>364.27787999999998</v>
      </c>
      <c r="D14" s="9">
        <v>959.27339600000005</v>
      </c>
      <c r="E14" s="9">
        <v>2178.5072960000002</v>
      </c>
      <c r="F14" s="9">
        <v>4322.9520810000004</v>
      </c>
      <c r="G14" s="40">
        <v>6985.9661840000008</v>
      </c>
      <c r="H14" s="71">
        <v>6939.5712450000001</v>
      </c>
      <c r="I14" s="71">
        <v>4574.9364290000003</v>
      </c>
      <c r="J14" s="71">
        <v>3505.5346290000002</v>
      </c>
      <c r="K14" s="48">
        <v>2898.8588540000001</v>
      </c>
      <c r="L14" s="48">
        <v>4332.2637789999999</v>
      </c>
      <c r="M14" s="48">
        <v>4782.2313750000003</v>
      </c>
      <c r="N14" s="48">
        <v>5233.839696</v>
      </c>
      <c r="O14" s="48">
        <v>6510.8150169999999</v>
      </c>
      <c r="P14" s="48">
        <v>9606.4594500000003</v>
      </c>
      <c r="Q14" s="48">
        <v>12147.539070000001</v>
      </c>
      <c r="R14" s="48">
        <v>11258.436485</v>
      </c>
      <c r="S14" s="48">
        <v>11305.400768</v>
      </c>
      <c r="T14" s="48">
        <v>10959.818371000001</v>
      </c>
      <c r="U14" s="48">
        <v>10830.832236</v>
      </c>
    </row>
    <row r="15" spans="1:21" x14ac:dyDescent="0.2">
      <c r="A15" t="s">
        <v>11</v>
      </c>
      <c r="B15" s="9">
        <v>47.699165000000001</v>
      </c>
      <c r="C15" s="9">
        <v>86.429165999999995</v>
      </c>
      <c r="D15" s="9">
        <v>196.55484000000001</v>
      </c>
      <c r="E15" s="9">
        <v>549.42021399999999</v>
      </c>
      <c r="F15" s="9">
        <v>1135.19541</v>
      </c>
      <c r="G15" s="40">
        <v>1950.9397290000002</v>
      </c>
      <c r="H15" s="71">
        <v>2158.5563309999998</v>
      </c>
      <c r="I15" s="71">
        <v>1378.0677880000001</v>
      </c>
      <c r="J15" s="71">
        <v>1028.800234</v>
      </c>
      <c r="K15" s="48">
        <v>956.29364599999997</v>
      </c>
      <c r="L15" s="48">
        <v>1281.710223</v>
      </c>
      <c r="M15" s="48">
        <v>1159.595323</v>
      </c>
      <c r="N15" s="48">
        <v>1379.9651839999999</v>
      </c>
      <c r="O15" s="48">
        <v>1529.6320350000001</v>
      </c>
      <c r="P15" s="48">
        <v>2230.8224030000001</v>
      </c>
      <c r="Q15" s="48">
        <v>2721.8576469999998</v>
      </c>
      <c r="R15" s="48">
        <v>2590.6740049999999</v>
      </c>
      <c r="S15" s="48">
        <v>2934.4034780000002</v>
      </c>
      <c r="T15" s="48">
        <v>2982.3558840000001</v>
      </c>
      <c r="U15" s="48">
        <v>3253.4282509999998</v>
      </c>
    </row>
    <row r="16" spans="1:21" x14ac:dyDescent="0.2">
      <c r="A16" s="11"/>
      <c r="B16" s="12"/>
      <c r="C16" s="12"/>
      <c r="D16" s="12"/>
      <c r="E16" s="12"/>
      <c r="F16" s="12"/>
      <c r="G16" s="40"/>
      <c r="H16" s="71"/>
      <c r="I16" s="71"/>
      <c r="J16" s="71"/>
      <c r="K16" s="185"/>
      <c r="L16" s="11"/>
      <c r="M16" s="11"/>
      <c r="N16" s="11"/>
      <c r="O16" s="11"/>
      <c r="P16" s="11"/>
      <c r="Q16" s="11"/>
      <c r="R16" s="11"/>
      <c r="S16" s="11"/>
      <c r="T16" s="11"/>
      <c r="U16" s="11"/>
    </row>
    <row r="17" spans="1:21" x14ac:dyDescent="0.2">
      <c r="A17" s="13" t="s">
        <v>12</v>
      </c>
      <c r="B17" s="6">
        <v>1063.9012789999999</v>
      </c>
      <c r="C17" s="6">
        <v>2186.2420739999998</v>
      </c>
      <c r="D17" s="6">
        <v>1777.5936280000001</v>
      </c>
      <c r="E17" s="6">
        <v>3246.4839540000003</v>
      </c>
      <c r="F17" s="6">
        <v>4271.6623250000002</v>
      </c>
      <c r="G17" s="39">
        <v>7558.3207519999996</v>
      </c>
      <c r="H17" s="39">
        <v>10704.794636000001</v>
      </c>
      <c r="I17" s="39">
        <f>SUM(I19:I21)</f>
        <v>13385.327755</v>
      </c>
      <c r="J17" s="39">
        <v>6682.4551479999991</v>
      </c>
      <c r="K17" s="231">
        <v>7238.3284009999998</v>
      </c>
      <c r="L17" s="231">
        <v>8634.4266239999997</v>
      </c>
      <c r="M17" s="231">
        <v>9882.1677440000003</v>
      </c>
      <c r="N17" s="231">
        <v>8536.9082340000004</v>
      </c>
      <c r="O17" s="231">
        <v>9475.4744129999999</v>
      </c>
      <c r="P17" s="231">
        <v>14030.518604000001</v>
      </c>
      <c r="Q17" s="231">
        <v>19600.648883999998</v>
      </c>
      <c r="R17" s="231">
        <v>23198.200919999999</v>
      </c>
      <c r="S17" s="231">
        <v>22255.847855</v>
      </c>
      <c r="T17" s="231">
        <v>19066.478706999998</v>
      </c>
      <c r="U17" s="231">
        <v>20950.587797</v>
      </c>
    </row>
    <row r="18" spans="1:21" x14ac:dyDescent="0.2">
      <c r="B18" s="9"/>
      <c r="C18" s="9"/>
      <c r="D18" s="9"/>
      <c r="E18" s="9"/>
      <c r="F18" s="9"/>
      <c r="G18" s="40"/>
      <c r="H18" s="71"/>
      <c r="I18" s="71"/>
      <c r="J18" s="71"/>
      <c r="K18" s="71"/>
      <c r="L18" s="69"/>
      <c r="M18" s="69"/>
      <c r="N18" s="69"/>
      <c r="O18" s="69"/>
      <c r="P18" s="69"/>
      <c r="Q18" s="69"/>
      <c r="R18" s="69"/>
      <c r="S18" s="69"/>
      <c r="T18" s="69"/>
      <c r="U18" s="69"/>
    </row>
    <row r="19" spans="1:21" x14ac:dyDescent="0.2">
      <c r="A19" t="s">
        <v>13</v>
      </c>
      <c r="B19" s="9">
        <v>566.90320499999996</v>
      </c>
      <c r="C19" s="9">
        <v>1250.09059</v>
      </c>
      <c r="D19" s="9">
        <v>881.88913400000001</v>
      </c>
      <c r="E19" s="9">
        <v>1219.7214530000001</v>
      </c>
      <c r="F19" s="9">
        <v>1613.0521269999999</v>
      </c>
      <c r="G19" s="40">
        <v>2947.1380599999993</v>
      </c>
      <c r="H19" s="71">
        <v>3850.2167300000006</v>
      </c>
      <c r="I19" s="71">
        <v>3721.3245660000002</v>
      </c>
      <c r="J19" s="71">
        <v>2598.7056109999999</v>
      </c>
      <c r="K19" s="48">
        <v>2727.1612700000001</v>
      </c>
      <c r="L19" s="48">
        <v>1273.045472</v>
      </c>
      <c r="M19" s="48">
        <v>1313.744657</v>
      </c>
      <c r="N19" s="48">
        <v>1631.372897</v>
      </c>
      <c r="O19" s="48">
        <v>2490.7612140000001</v>
      </c>
      <c r="P19" s="48">
        <v>3618.6753829999998</v>
      </c>
      <c r="Q19" s="48">
        <v>4307.9904200000001</v>
      </c>
      <c r="R19" s="48">
        <v>3794.7596579999999</v>
      </c>
      <c r="S19" s="48">
        <v>6020.803148</v>
      </c>
      <c r="T19" s="48">
        <v>5763.7515749999993</v>
      </c>
      <c r="U19" s="48">
        <v>7276.9077850000003</v>
      </c>
    </row>
    <row r="20" spans="1:21" x14ac:dyDescent="0.2">
      <c r="A20" t="s">
        <v>14</v>
      </c>
      <c r="B20" s="9">
        <v>90.224028000000004</v>
      </c>
      <c r="C20" s="9">
        <v>267.82245799999998</v>
      </c>
      <c r="D20" s="9">
        <v>224.83720099999999</v>
      </c>
      <c r="E20" s="9">
        <v>436.48166199999997</v>
      </c>
      <c r="F20" s="9">
        <v>509.38879200000002</v>
      </c>
      <c r="G20" s="40">
        <v>1125.119608</v>
      </c>
      <c r="H20" s="71">
        <v>1339.534036</v>
      </c>
      <c r="I20" s="71">
        <v>2101.342678</v>
      </c>
      <c r="J20" s="71">
        <v>612.56608099999994</v>
      </c>
      <c r="K20" s="48">
        <v>2105.59665</v>
      </c>
      <c r="L20" s="48">
        <v>1666.811866</v>
      </c>
      <c r="M20" s="48">
        <v>2350.1489889999998</v>
      </c>
      <c r="N20" s="48">
        <v>1049.081336</v>
      </c>
      <c r="O20" s="48">
        <v>827.93826899999999</v>
      </c>
      <c r="P20" s="48">
        <v>2255.4993639999998</v>
      </c>
      <c r="Q20" s="48">
        <v>2813.4179429999999</v>
      </c>
      <c r="R20" s="48">
        <v>4742.7978069999999</v>
      </c>
      <c r="S20" s="48">
        <v>3906.7652440000002</v>
      </c>
      <c r="T20" s="48">
        <v>2632.9006849999996</v>
      </c>
      <c r="U20" s="48">
        <v>2680.4560959999999</v>
      </c>
    </row>
    <row r="21" spans="1:21" x14ac:dyDescent="0.2">
      <c r="A21" t="s">
        <v>15</v>
      </c>
      <c r="B21" s="9">
        <v>406.774046</v>
      </c>
      <c r="C21" s="9">
        <v>668.329026</v>
      </c>
      <c r="D21" s="9">
        <v>670.86729300000002</v>
      </c>
      <c r="E21" s="9">
        <v>1590.280839</v>
      </c>
      <c r="F21" s="9">
        <v>2149.2214060000001</v>
      </c>
      <c r="G21" s="40">
        <v>3486.0630840000008</v>
      </c>
      <c r="H21" s="71">
        <v>5515.0438699999995</v>
      </c>
      <c r="I21" s="71">
        <v>7562.660511</v>
      </c>
      <c r="J21" s="71">
        <v>3471.1834559999998</v>
      </c>
      <c r="K21" s="48">
        <v>2405.5704810000002</v>
      </c>
      <c r="L21" s="48">
        <v>5694.5692859999999</v>
      </c>
      <c r="M21" s="48">
        <v>6218.2740979999999</v>
      </c>
      <c r="N21" s="48">
        <v>5856.4540010000001</v>
      </c>
      <c r="O21" s="48">
        <v>6156.7749299999996</v>
      </c>
      <c r="P21" s="48">
        <v>8156.3438569999998</v>
      </c>
      <c r="Q21" s="48">
        <v>12479.240521</v>
      </c>
      <c r="R21" s="48">
        <v>14660.643454999999</v>
      </c>
      <c r="S21" s="48">
        <v>12328.279463000001</v>
      </c>
      <c r="T21" s="48">
        <v>10669.826446999999</v>
      </c>
      <c r="U21" s="48">
        <v>10993.223916000001</v>
      </c>
    </row>
    <row r="22" spans="1:21" x14ac:dyDescent="0.2">
      <c r="A22" s="11"/>
      <c r="B22" s="14"/>
      <c r="C22" s="14"/>
      <c r="D22" s="14"/>
      <c r="E22" s="14"/>
      <c r="F22" s="14"/>
      <c r="G22" s="40"/>
      <c r="H22" s="71"/>
      <c r="I22" s="71"/>
      <c r="J22" s="71"/>
      <c r="K22" s="185"/>
      <c r="L22" s="11"/>
      <c r="M22" s="11"/>
      <c r="N22" s="11"/>
      <c r="O22" s="11"/>
      <c r="P22" s="11"/>
      <c r="Q22" s="11"/>
      <c r="R22" s="11"/>
      <c r="S22" s="11"/>
      <c r="T22" s="11"/>
      <c r="U22" s="11"/>
    </row>
    <row r="23" spans="1:21" x14ac:dyDescent="0.2">
      <c r="A23" s="13" t="s">
        <v>16</v>
      </c>
      <c r="B23" s="15">
        <v>78.657117999999997</v>
      </c>
      <c r="C23" s="15">
        <v>10.759119</v>
      </c>
      <c r="D23" s="15">
        <v>24.828928000000001</v>
      </c>
      <c r="E23" s="15">
        <v>15.511355999999999</v>
      </c>
      <c r="F23" s="15">
        <v>158.96590499999999</v>
      </c>
      <c r="G23" s="39">
        <v>351.33464800000002</v>
      </c>
      <c r="H23" s="39">
        <v>271.39555100000001</v>
      </c>
      <c r="I23" s="39">
        <v>634.48082899999997</v>
      </c>
      <c r="J23" s="39">
        <v>74.946139000000002</v>
      </c>
      <c r="K23" s="231">
        <v>111.464614</v>
      </c>
      <c r="L23" s="231">
        <v>1057.8077040000001</v>
      </c>
      <c r="M23" s="231">
        <v>833.55966999999998</v>
      </c>
      <c r="N23" s="231">
        <v>314.63714599999997</v>
      </c>
      <c r="O23" s="231">
        <v>515.84234300000003</v>
      </c>
      <c r="P23" s="231">
        <v>647.38717499999996</v>
      </c>
      <c r="Q23" s="231">
        <v>880.76877400000001</v>
      </c>
      <c r="R23" s="231">
        <v>1359.6769999999999</v>
      </c>
      <c r="S23" s="231">
        <v>1577.9718150000001</v>
      </c>
      <c r="T23" s="231">
        <v>526.95182999999997</v>
      </c>
      <c r="U23" s="231">
        <v>1085.392867</v>
      </c>
    </row>
    <row r="24" spans="1:21" ht="13.5" thickBot="1" x14ac:dyDescent="0.25">
      <c r="A24" s="16" t="s">
        <v>17</v>
      </c>
      <c r="B24" s="17">
        <v>3385.3564990000004</v>
      </c>
      <c r="C24" s="17">
        <v>6505.838581</v>
      </c>
      <c r="D24" s="17">
        <v>9560.4557239999995</v>
      </c>
      <c r="E24" s="17">
        <v>19044.899984</v>
      </c>
      <c r="F24" s="17">
        <v>32650.821940000002</v>
      </c>
      <c r="G24" s="41">
        <v>53638.606946</v>
      </c>
      <c r="H24" s="41">
        <v>60410.697663000006</v>
      </c>
      <c r="I24" s="41">
        <f>I23+I17+I4</f>
        <v>44508.541751999997</v>
      </c>
      <c r="J24" s="41">
        <v>29431.651865</v>
      </c>
      <c r="K24" s="260">
        <v>25502.348808999999</v>
      </c>
      <c r="L24" s="260">
        <v>36284.508801999997</v>
      </c>
      <c r="M24" s="260">
        <v>38503.589926000001</v>
      </c>
      <c r="N24" s="260">
        <v>41941.136352000001</v>
      </c>
      <c r="O24" s="260">
        <v>44184.560817999998</v>
      </c>
      <c r="P24" s="260">
        <v>67936.701256999993</v>
      </c>
      <c r="Q24" s="260">
        <v>90383.776224999994</v>
      </c>
      <c r="R24" s="260">
        <v>89668.759193000005</v>
      </c>
      <c r="S24" s="260">
        <v>92154.185848999987</v>
      </c>
      <c r="T24" s="260">
        <v>84061.938920000001</v>
      </c>
      <c r="U24" s="260">
        <v>86253.584886000011</v>
      </c>
    </row>
    <row r="25" spans="1:21" x14ac:dyDescent="0.2">
      <c r="A25" s="68" t="s">
        <v>132</v>
      </c>
      <c r="P25" s="248"/>
      <c r="Q25" s="9"/>
      <c r="R25" s="9"/>
    </row>
    <row r="26" spans="1:21" x14ac:dyDescent="0.2">
      <c r="A26" s="18" t="s">
        <v>20</v>
      </c>
      <c r="G26" s="9"/>
      <c r="P26" s="248"/>
      <c r="Q26" s="248"/>
    </row>
    <row r="27" spans="1:21" x14ac:dyDescent="0.2">
      <c r="A27" s="252" t="s">
        <v>195</v>
      </c>
      <c r="P27" s="248"/>
      <c r="Q27" s="9"/>
      <c r="R27" s="9"/>
    </row>
    <row r="28" spans="1:21" x14ac:dyDescent="0.2">
      <c r="A28" s="19" t="s">
        <v>21</v>
      </c>
      <c r="P28" s="248"/>
      <c r="Q28" s="9"/>
      <c r="R28" s="9"/>
    </row>
  </sheetData>
  <phoneticPr fontId="17" type="noConversion"/>
  <hyperlinks>
    <hyperlink ref="A28" location="Kapitalmarkedsstatistik!A1" display="Tilbage til Udlånsvirksomhed" xr:uid="{00000000-0004-0000-1C00-000000000000}"/>
  </hyperlinks>
  <pageMargins left="0.74803149606299213" right="0.74803149606299213" top="0.98425196850393704" bottom="0.98425196850393704" header="0" footer="0"/>
  <pageSetup paperSize="9" scale="65"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Ark3">
    <pageSetUpPr fitToPage="1"/>
  </sheetPr>
  <dimension ref="A2:Z31"/>
  <sheetViews>
    <sheetView zoomScaleNormal="100" workbookViewId="0">
      <pane xSplit="1" ySplit="4" topLeftCell="D5" activePane="bottomRight" state="frozen"/>
      <selection pane="topRight" activeCell="B1" sqref="B1"/>
      <selection pane="bottomLeft" activeCell="A5" sqref="A5"/>
      <selection pane="bottomRight" activeCell="L6" sqref="L6"/>
    </sheetView>
  </sheetViews>
  <sheetFormatPr defaultRowHeight="12.75" x14ac:dyDescent="0.2"/>
  <cols>
    <col min="1" max="1" width="88" bestFit="1" customWidth="1"/>
    <col min="2" max="10" width="10.7109375" customWidth="1"/>
    <col min="12" max="12" width="9.85546875" customWidth="1"/>
    <col min="14" max="15" width="11.28515625" bestFit="1" customWidth="1"/>
    <col min="16" max="17" width="11.5703125" bestFit="1" customWidth="1"/>
    <col min="18" max="20" width="11.28515625" bestFit="1" customWidth="1"/>
    <col min="21" max="23" width="11.28515625" style="248" bestFit="1" customWidth="1"/>
  </cols>
  <sheetData>
    <row r="2" spans="1:26" x14ac:dyDescent="0.2">
      <c r="A2" s="1" t="s">
        <v>197</v>
      </c>
      <c r="B2" s="9"/>
      <c r="C2" s="9"/>
      <c r="D2" s="9"/>
      <c r="E2" s="9"/>
      <c r="F2" s="9"/>
      <c r="G2" s="9"/>
      <c r="H2" s="9"/>
      <c r="I2" s="9"/>
      <c r="J2" s="9"/>
      <c r="K2" s="9"/>
      <c r="L2" s="9"/>
      <c r="M2" s="9"/>
      <c r="N2" s="9"/>
      <c r="O2" s="9"/>
    </row>
    <row r="3" spans="1:26" x14ac:dyDescent="0.2">
      <c r="A3" s="2" t="s">
        <v>18</v>
      </c>
      <c r="B3" s="172">
        <v>1995</v>
      </c>
      <c r="C3" s="172">
        <v>1996</v>
      </c>
      <c r="D3" s="172">
        <v>1997</v>
      </c>
      <c r="E3" s="172">
        <v>1998</v>
      </c>
      <c r="F3" s="172">
        <v>1999</v>
      </c>
      <c r="G3" s="172">
        <v>2000</v>
      </c>
      <c r="H3" s="172">
        <v>2001</v>
      </c>
      <c r="I3" s="172">
        <v>2002</v>
      </c>
      <c r="J3" s="172">
        <v>2003</v>
      </c>
      <c r="K3" s="172">
        <v>2004</v>
      </c>
      <c r="L3" s="173">
        <v>2005</v>
      </c>
      <c r="M3" s="173">
        <v>2006</v>
      </c>
      <c r="N3" s="173">
        <v>2007</v>
      </c>
      <c r="O3" s="173">
        <v>2008</v>
      </c>
      <c r="P3" s="173">
        <v>2009</v>
      </c>
      <c r="Q3" s="173">
        <v>2010</v>
      </c>
      <c r="R3" s="271">
        <v>2011</v>
      </c>
      <c r="S3" s="271">
        <v>2012</v>
      </c>
      <c r="T3" s="271">
        <v>2013</v>
      </c>
      <c r="U3" s="271">
        <v>2014</v>
      </c>
      <c r="V3" s="271">
        <v>2015</v>
      </c>
      <c r="W3" s="271">
        <v>2016</v>
      </c>
      <c r="X3" s="271">
        <v>2017</v>
      </c>
      <c r="Y3" s="271">
        <v>2018</v>
      </c>
      <c r="Z3" s="271">
        <v>2019</v>
      </c>
    </row>
    <row r="4" spans="1:26" x14ac:dyDescent="0.2">
      <c r="A4" s="5" t="s">
        <v>1</v>
      </c>
      <c r="B4" s="6">
        <v>194120</v>
      </c>
      <c r="C4" s="6">
        <v>251000</v>
      </c>
      <c r="D4" s="6">
        <v>292543</v>
      </c>
      <c r="E4" s="6">
        <v>379876</v>
      </c>
      <c r="F4" s="6">
        <v>314632</v>
      </c>
      <c r="G4" s="6">
        <v>203883</v>
      </c>
      <c r="H4" s="6">
        <v>311779</v>
      </c>
      <c r="I4" s="6">
        <v>320353</v>
      </c>
      <c r="J4" s="6">
        <v>446894</v>
      </c>
      <c r="K4" s="6">
        <v>361251</v>
      </c>
      <c r="L4" s="39">
        <v>521526</v>
      </c>
      <c r="M4" s="7">
        <v>307980</v>
      </c>
      <c r="N4" s="8">
        <v>249966</v>
      </c>
      <c r="O4" s="8">
        <v>211204</v>
      </c>
      <c r="P4" s="444">
        <v>269709</v>
      </c>
      <c r="Q4" s="444">
        <v>264719</v>
      </c>
      <c r="R4" s="444">
        <v>157231</v>
      </c>
      <c r="S4" s="444">
        <v>294843</v>
      </c>
      <c r="T4" s="444">
        <v>192701</v>
      </c>
      <c r="U4" s="444">
        <v>222596</v>
      </c>
      <c r="V4" s="444">
        <v>270409</v>
      </c>
      <c r="W4" s="444">
        <v>216270</v>
      </c>
      <c r="X4" s="444">
        <v>206519</v>
      </c>
      <c r="Y4" s="444">
        <v>190970</v>
      </c>
      <c r="Z4" s="444">
        <v>348379</v>
      </c>
    </row>
    <row r="5" spans="1:26" x14ac:dyDescent="0.2">
      <c r="B5" s="9"/>
      <c r="C5" s="9"/>
      <c r="D5" s="9"/>
      <c r="E5" s="9"/>
      <c r="F5" s="9"/>
      <c r="G5" s="9"/>
      <c r="H5" s="9"/>
      <c r="I5" s="9"/>
      <c r="J5" s="9"/>
      <c r="K5" s="9"/>
      <c r="L5" s="40"/>
      <c r="M5" s="9"/>
      <c r="N5" s="10"/>
      <c r="O5" s="10"/>
      <c r="P5" s="446"/>
      <c r="Q5" s="525"/>
      <c r="R5" s="446"/>
      <c r="S5" s="446"/>
      <c r="T5" s="446"/>
      <c r="U5" s="446"/>
      <c r="V5" s="446"/>
      <c r="W5" s="446"/>
      <c r="X5" s="446"/>
      <c r="Y5" s="446"/>
      <c r="Z5" s="446"/>
    </row>
    <row r="6" spans="1:26" x14ac:dyDescent="0.2">
      <c r="A6" t="s">
        <v>2</v>
      </c>
      <c r="B6" s="9">
        <v>7527</v>
      </c>
      <c r="C6" s="9">
        <v>9349</v>
      </c>
      <c r="D6" s="9">
        <v>9990</v>
      </c>
      <c r="E6" s="9">
        <v>13969</v>
      </c>
      <c r="F6" s="9">
        <v>11242</v>
      </c>
      <c r="G6" s="9">
        <v>9624</v>
      </c>
      <c r="H6" s="9">
        <v>11617</v>
      </c>
      <c r="I6" s="9">
        <v>12016</v>
      </c>
      <c r="J6" s="9">
        <v>15692</v>
      </c>
      <c r="K6" s="9">
        <v>13809</v>
      </c>
      <c r="L6" s="40">
        <v>20184</v>
      </c>
      <c r="M6" s="9">
        <v>11399</v>
      </c>
      <c r="N6" s="10">
        <v>10479</v>
      </c>
      <c r="O6" s="10">
        <v>8276</v>
      </c>
      <c r="P6" s="435">
        <v>8851</v>
      </c>
      <c r="Q6" s="435">
        <v>10065</v>
      </c>
      <c r="R6" s="435">
        <v>8169</v>
      </c>
      <c r="S6" s="435">
        <v>12536</v>
      </c>
      <c r="T6" s="435">
        <v>10875</v>
      </c>
      <c r="U6" s="435">
        <v>11934</v>
      </c>
      <c r="V6" s="435">
        <v>15519</v>
      </c>
      <c r="W6" s="435">
        <v>11873</v>
      </c>
      <c r="X6" s="435">
        <v>12336</v>
      </c>
      <c r="Y6" s="435">
        <v>10978</v>
      </c>
      <c r="Z6" s="435">
        <v>21340</v>
      </c>
    </row>
    <row r="7" spans="1:26" x14ac:dyDescent="0.2">
      <c r="A7" t="s">
        <v>3</v>
      </c>
      <c r="B7" s="9">
        <v>1294</v>
      </c>
      <c r="C7" s="9">
        <v>1225</v>
      </c>
      <c r="D7" s="9">
        <v>923</v>
      </c>
      <c r="E7" s="9">
        <v>1309</v>
      </c>
      <c r="F7" s="9">
        <v>1298</v>
      </c>
      <c r="G7" s="9">
        <v>2725</v>
      </c>
      <c r="H7" s="9">
        <v>2038</v>
      </c>
      <c r="I7" s="9">
        <v>1242</v>
      </c>
      <c r="J7" s="9">
        <v>1586</v>
      </c>
      <c r="K7" s="9">
        <v>1287</v>
      </c>
      <c r="L7" s="40">
        <v>2457</v>
      </c>
      <c r="M7" s="71">
        <v>1608</v>
      </c>
      <c r="N7" s="48">
        <v>1440</v>
      </c>
      <c r="O7" s="48">
        <v>721</v>
      </c>
      <c r="P7" s="446">
        <v>675</v>
      </c>
      <c r="Q7" s="446">
        <v>741</v>
      </c>
      <c r="R7" s="446">
        <v>1042</v>
      </c>
      <c r="S7" s="446">
        <v>2312</v>
      </c>
      <c r="T7" s="435">
        <v>1663</v>
      </c>
      <c r="U7" s="435">
        <v>1647</v>
      </c>
      <c r="V7" s="435">
        <v>2804</v>
      </c>
      <c r="W7" s="435">
        <v>1622</v>
      </c>
      <c r="X7" s="435">
        <v>1507</v>
      </c>
      <c r="Y7" s="435">
        <v>1077</v>
      </c>
      <c r="Z7" s="435">
        <v>3282</v>
      </c>
    </row>
    <row r="8" spans="1:26" x14ac:dyDescent="0.2">
      <c r="A8" t="s">
        <v>4</v>
      </c>
      <c r="B8" s="9">
        <v>139</v>
      </c>
      <c r="C8" s="9">
        <v>86</v>
      </c>
      <c r="D8" s="9">
        <v>89</v>
      </c>
      <c r="E8" s="9">
        <v>137</v>
      </c>
      <c r="F8" s="9">
        <v>75</v>
      </c>
      <c r="G8" s="9">
        <v>79</v>
      </c>
      <c r="H8" s="9">
        <v>47</v>
      </c>
      <c r="I8" s="9">
        <v>55</v>
      </c>
      <c r="J8" s="9">
        <v>56</v>
      </c>
      <c r="K8" s="9">
        <v>64</v>
      </c>
      <c r="L8" s="40">
        <v>53</v>
      </c>
      <c r="M8" s="71">
        <v>42</v>
      </c>
      <c r="N8" s="48">
        <v>38</v>
      </c>
      <c r="O8" s="48">
        <v>38</v>
      </c>
      <c r="P8" s="446">
        <v>16</v>
      </c>
      <c r="Q8" s="446">
        <v>14</v>
      </c>
      <c r="R8" s="446">
        <v>49</v>
      </c>
      <c r="S8" s="446">
        <v>56</v>
      </c>
      <c r="T8" s="435">
        <v>69</v>
      </c>
      <c r="U8" s="435">
        <v>65</v>
      </c>
      <c r="V8" s="707" t="s">
        <v>173</v>
      </c>
      <c r="W8" s="435">
        <v>43</v>
      </c>
      <c r="X8" s="435">
        <v>92</v>
      </c>
      <c r="Y8" s="435">
        <v>64</v>
      </c>
      <c r="Z8" s="435">
        <v>94</v>
      </c>
    </row>
    <row r="9" spans="1:26" x14ac:dyDescent="0.2">
      <c r="A9" t="s">
        <v>5</v>
      </c>
      <c r="B9" s="9">
        <v>138</v>
      </c>
      <c r="C9" s="9">
        <v>126</v>
      </c>
      <c r="D9" s="9">
        <v>186</v>
      </c>
      <c r="E9" s="9">
        <v>248</v>
      </c>
      <c r="F9" s="9">
        <v>253</v>
      </c>
      <c r="G9" s="9">
        <v>336</v>
      </c>
      <c r="H9" s="9">
        <v>210</v>
      </c>
      <c r="I9" s="9">
        <v>202</v>
      </c>
      <c r="J9" s="9">
        <v>227</v>
      </c>
      <c r="K9" s="9">
        <v>183</v>
      </c>
      <c r="L9" s="40">
        <v>187</v>
      </c>
      <c r="M9" s="71">
        <v>102</v>
      </c>
      <c r="N9" s="48">
        <v>73</v>
      </c>
      <c r="O9" s="48">
        <v>101</v>
      </c>
      <c r="P9" s="446">
        <v>75</v>
      </c>
      <c r="Q9" s="446">
        <v>56</v>
      </c>
      <c r="R9" s="446">
        <v>105</v>
      </c>
      <c r="S9" s="446">
        <v>96</v>
      </c>
      <c r="T9" s="435">
        <v>107</v>
      </c>
      <c r="U9" s="435">
        <v>75</v>
      </c>
      <c r="V9" s="435">
        <v>73</v>
      </c>
      <c r="W9" s="435">
        <v>39</v>
      </c>
      <c r="X9" s="435">
        <v>94</v>
      </c>
      <c r="Y9" s="435">
        <v>73</v>
      </c>
      <c r="Z9" s="435">
        <v>124</v>
      </c>
    </row>
    <row r="10" spans="1:26" x14ac:dyDescent="0.2">
      <c r="A10" t="s">
        <v>6</v>
      </c>
      <c r="B10" s="9">
        <v>977</v>
      </c>
      <c r="C10" s="9">
        <v>1087</v>
      </c>
      <c r="D10" s="9">
        <v>1349</v>
      </c>
      <c r="E10" s="9">
        <v>1915</v>
      </c>
      <c r="F10" s="9">
        <v>1521</v>
      </c>
      <c r="G10" s="9">
        <v>772</v>
      </c>
      <c r="H10" s="9">
        <v>1006</v>
      </c>
      <c r="I10" s="9">
        <v>1490</v>
      </c>
      <c r="J10" s="9">
        <v>2758</v>
      </c>
      <c r="K10" s="9">
        <v>2429</v>
      </c>
      <c r="L10" s="40">
        <v>3855</v>
      </c>
      <c r="M10" s="71">
        <v>2038</v>
      </c>
      <c r="N10" s="48">
        <v>1554</v>
      </c>
      <c r="O10" s="48">
        <v>1072</v>
      </c>
      <c r="P10" s="446">
        <v>1185</v>
      </c>
      <c r="Q10" s="446">
        <v>2208</v>
      </c>
      <c r="R10" s="446">
        <v>1570</v>
      </c>
      <c r="S10" s="446">
        <v>2648</v>
      </c>
      <c r="T10" s="435">
        <v>1769</v>
      </c>
      <c r="U10" s="435">
        <v>2021</v>
      </c>
      <c r="V10" s="435">
        <v>3126</v>
      </c>
      <c r="W10" s="435">
        <v>2064</v>
      </c>
      <c r="X10" s="435">
        <v>1690</v>
      </c>
      <c r="Y10" s="435">
        <v>1540</v>
      </c>
      <c r="Z10" s="435">
        <v>4719</v>
      </c>
    </row>
    <row r="11" spans="1:26" x14ac:dyDescent="0.2">
      <c r="A11" t="s">
        <v>7</v>
      </c>
      <c r="B11" s="9">
        <v>4979</v>
      </c>
      <c r="C11" s="9">
        <v>6825</v>
      </c>
      <c r="D11" s="9">
        <v>7443</v>
      </c>
      <c r="E11" s="9">
        <v>10360</v>
      </c>
      <c r="F11" s="9">
        <v>8095</v>
      </c>
      <c r="G11" s="9">
        <v>5712</v>
      </c>
      <c r="H11" s="9">
        <v>8316</v>
      </c>
      <c r="I11" s="9">
        <v>9027</v>
      </c>
      <c r="J11" s="9">
        <v>11065</v>
      </c>
      <c r="K11" s="9">
        <v>9846</v>
      </c>
      <c r="L11" s="40">
        <v>13632</v>
      </c>
      <c r="M11" s="71">
        <v>7609</v>
      </c>
      <c r="N11" s="48">
        <v>7374</v>
      </c>
      <c r="O11" s="48">
        <v>6344</v>
      </c>
      <c r="P11" s="446">
        <v>6900</v>
      </c>
      <c r="Q11" s="446">
        <v>7046</v>
      </c>
      <c r="R11" s="446">
        <v>5403</v>
      </c>
      <c r="S11" s="446">
        <v>7424</v>
      </c>
      <c r="T11" s="435">
        <v>7267</v>
      </c>
      <c r="U11" s="435">
        <v>8126</v>
      </c>
      <c r="V11" s="435">
        <v>9466</v>
      </c>
      <c r="W11" s="435">
        <v>8105</v>
      </c>
      <c r="X11" s="435">
        <v>8953</v>
      </c>
      <c r="Y11" s="435">
        <v>8224</v>
      </c>
      <c r="Z11" s="435">
        <v>13121</v>
      </c>
    </row>
    <row r="12" spans="1:26" x14ac:dyDescent="0.2">
      <c r="A12" t="s">
        <v>8</v>
      </c>
      <c r="B12" s="9">
        <v>186593</v>
      </c>
      <c r="C12" s="9">
        <v>241651</v>
      </c>
      <c r="D12" s="9">
        <v>282553</v>
      </c>
      <c r="E12" s="9">
        <v>365907</v>
      </c>
      <c r="F12" s="9">
        <v>303390</v>
      </c>
      <c r="G12" s="9">
        <v>194259</v>
      </c>
      <c r="H12" s="9">
        <v>300162</v>
      </c>
      <c r="I12" s="9">
        <v>308337</v>
      </c>
      <c r="J12" s="9">
        <v>431202</v>
      </c>
      <c r="K12" s="9">
        <v>347442</v>
      </c>
      <c r="L12" s="40">
        <v>501342</v>
      </c>
      <c r="M12" s="9">
        <v>296581</v>
      </c>
      <c r="N12" s="10">
        <v>239487</v>
      </c>
      <c r="O12" s="10">
        <v>202928</v>
      </c>
      <c r="P12" s="435">
        <v>260858</v>
      </c>
      <c r="Q12" s="435">
        <v>254654</v>
      </c>
      <c r="R12" s="435">
        <v>149062</v>
      </c>
      <c r="S12" s="435">
        <v>282307</v>
      </c>
      <c r="T12" s="435">
        <v>181826</v>
      </c>
      <c r="U12" s="435">
        <v>210662</v>
      </c>
      <c r="V12" s="435">
        <v>254890</v>
      </c>
      <c r="W12" s="435">
        <v>204397</v>
      </c>
      <c r="X12" s="435">
        <v>194183</v>
      </c>
      <c r="Y12" s="435">
        <v>179992</v>
      </c>
      <c r="Z12" s="435">
        <v>327039</v>
      </c>
    </row>
    <row r="13" spans="1:26" x14ac:dyDescent="0.2">
      <c r="A13" t="s">
        <v>9</v>
      </c>
      <c r="B13" s="9">
        <v>153435</v>
      </c>
      <c r="C13" s="9">
        <v>199997</v>
      </c>
      <c r="D13" s="9">
        <v>235408</v>
      </c>
      <c r="E13" s="9">
        <v>305636</v>
      </c>
      <c r="F13" s="9">
        <v>248602</v>
      </c>
      <c r="G13" s="9">
        <v>154595</v>
      </c>
      <c r="H13" s="9">
        <v>246193</v>
      </c>
      <c r="I13" s="9">
        <v>248206</v>
      </c>
      <c r="J13" s="9">
        <v>351545</v>
      </c>
      <c r="K13" s="9">
        <v>276812</v>
      </c>
      <c r="L13" s="40">
        <v>407383</v>
      </c>
      <c r="M13" s="71">
        <v>238670</v>
      </c>
      <c r="N13" s="48">
        <v>197374</v>
      </c>
      <c r="O13" s="48">
        <v>168159</v>
      </c>
      <c r="P13" s="446">
        <v>214312</v>
      </c>
      <c r="Q13" s="446">
        <v>208435</v>
      </c>
      <c r="R13" s="446">
        <v>119676</v>
      </c>
      <c r="S13" s="446">
        <v>230935</v>
      </c>
      <c r="T13" s="435">
        <v>142659</v>
      </c>
      <c r="U13" s="435">
        <v>167951</v>
      </c>
      <c r="V13" s="435">
        <v>201906</v>
      </c>
      <c r="W13" s="435">
        <v>158941</v>
      </c>
      <c r="X13" s="435">
        <v>145321</v>
      </c>
      <c r="Y13" s="435">
        <v>136918</v>
      </c>
      <c r="Z13" s="435">
        <v>262921</v>
      </c>
    </row>
    <row r="14" spans="1:26" x14ac:dyDescent="0.2">
      <c r="A14" t="s">
        <v>10</v>
      </c>
      <c r="B14" s="9">
        <v>21686</v>
      </c>
      <c r="C14" s="9">
        <v>26095</v>
      </c>
      <c r="D14" s="9">
        <v>30062</v>
      </c>
      <c r="E14" s="9">
        <v>38832</v>
      </c>
      <c r="F14" s="9">
        <v>34964</v>
      </c>
      <c r="G14" s="9">
        <v>26562</v>
      </c>
      <c r="H14" s="9">
        <v>36811</v>
      </c>
      <c r="I14" s="9">
        <v>38646</v>
      </c>
      <c r="J14" s="9">
        <v>48880</v>
      </c>
      <c r="K14" s="9">
        <v>42744</v>
      </c>
      <c r="L14" s="40">
        <v>59145</v>
      </c>
      <c r="M14" s="71">
        <v>38210</v>
      </c>
      <c r="N14" s="48">
        <v>27993</v>
      </c>
      <c r="O14" s="48">
        <v>23287</v>
      </c>
      <c r="P14" s="446">
        <v>29631</v>
      </c>
      <c r="Q14" s="446">
        <v>29908</v>
      </c>
      <c r="R14" s="446">
        <v>19201</v>
      </c>
      <c r="S14" s="446">
        <v>32677</v>
      </c>
      <c r="T14" s="435">
        <v>25781</v>
      </c>
      <c r="U14" s="435">
        <v>29134</v>
      </c>
      <c r="V14" s="435">
        <v>37096</v>
      </c>
      <c r="W14" s="435">
        <v>32591</v>
      </c>
      <c r="X14" s="435">
        <v>32609</v>
      </c>
      <c r="Y14" s="435">
        <v>28694</v>
      </c>
      <c r="Z14" s="435">
        <v>42216</v>
      </c>
    </row>
    <row r="15" spans="1:26" x14ac:dyDescent="0.2">
      <c r="A15" t="s">
        <v>11</v>
      </c>
      <c r="B15" s="9">
        <v>11472</v>
      </c>
      <c r="C15" s="9">
        <v>15559</v>
      </c>
      <c r="D15" s="9">
        <v>17083</v>
      </c>
      <c r="E15" s="9">
        <v>21439</v>
      </c>
      <c r="F15" s="9">
        <v>19824</v>
      </c>
      <c r="G15" s="9">
        <v>13102</v>
      </c>
      <c r="H15" s="9">
        <v>17158</v>
      </c>
      <c r="I15" s="9">
        <v>21485</v>
      </c>
      <c r="J15" s="9">
        <v>30777</v>
      </c>
      <c r="K15" s="9">
        <v>27886</v>
      </c>
      <c r="L15" s="40">
        <v>34814</v>
      </c>
      <c r="M15" s="71">
        <v>19701</v>
      </c>
      <c r="N15" s="48">
        <v>14120</v>
      </c>
      <c r="O15" s="48">
        <v>11482</v>
      </c>
      <c r="P15" s="446">
        <v>16915</v>
      </c>
      <c r="Q15" s="446">
        <v>16311</v>
      </c>
      <c r="R15" s="446">
        <v>10185</v>
      </c>
      <c r="S15" s="446">
        <v>18695</v>
      </c>
      <c r="T15" s="435">
        <v>13386</v>
      </c>
      <c r="U15" s="435">
        <v>13577</v>
      </c>
      <c r="V15" s="435">
        <v>15888</v>
      </c>
      <c r="W15" s="435">
        <v>12865</v>
      </c>
      <c r="X15" s="435">
        <v>16253</v>
      </c>
      <c r="Y15" s="435">
        <v>14380</v>
      </c>
      <c r="Z15" s="435">
        <v>21902</v>
      </c>
    </row>
    <row r="16" spans="1:26" x14ac:dyDescent="0.2">
      <c r="A16" s="11"/>
      <c r="B16" s="12"/>
      <c r="C16" s="12"/>
      <c r="D16" s="12"/>
      <c r="E16" s="12"/>
      <c r="F16" s="12"/>
      <c r="G16" s="12"/>
      <c r="H16" s="12"/>
      <c r="I16" s="12"/>
      <c r="J16" s="12"/>
      <c r="K16" s="14"/>
      <c r="L16" s="40"/>
      <c r="M16" s="9"/>
      <c r="N16" s="10"/>
      <c r="O16" s="10"/>
      <c r="P16" s="446"/>
      <c r="Q16" s="525"/>
      <c r="R16" s="446"/>
      <c r="S16" s="446"/>
      <c r="T16" s="446"/>
      <c r="U16" s="446"/>
      <c r="V16" s="446"/>
      <c r="W16" s="446"/>
      <c r="X16" s="446"/>
      <c r="Y16" s="446"/>
      <c r="Z16" s="446"/>
    </row>
    <row r="17" spans="1:26" x14ac:dyDescent="0.2">
      <c r="A17" s="13" t="s">
        <v>12</v>
      </c>
      <c r="B17" s="6">
        <v>22919</v>
      </c>
      <c r="C17" s="6">
        <v>33583</v>
      </c>
      <c r="D17" s="6">
        <v>37029</v>
      </c>
      <c r="E17" s="6">
        <v>54095</v>
      </c>
      <c r="F17" s="6">
        <v>41811</v>
      </c>
      <c r="G17" s="6">
        <v>20290</v>
      </c>
      <c r="H17" s="6">
        <v>30198</v>
      </c>
      <c r="I17" s="6">
        <v>31534</v>
      </c>
      <c r="J17" s="6">
        <v>42174</v>
      </c>
      <c r="K17" s="7">
        <v>33177</v>
      </c>
      <c r="L17" s="39">
        <v>46431</v>
      </c>
      <c r="M17" s="7">
        <v>22509</v>
      </c>
      <c r="N17" s="8">
        <v>24138</v>
      </c>
      <c r="O17" s="8">
        <v>20837</v>
      </c>
      <c r="P17" s="444">
        <v>21336</v>
      </c>
      <c r="Q17" s="444">
        <v>18905</v>
      </c>
      <c r="R17" s="444">
        <v>13585</v>
      </c>
      <c r="S17" s="444">
        <v>20127</v>
      </c>
      <c r="T17" s="444">
        <v>17593</v>
      </c>
      <c r="U17" s="444">
        <v>24788</v>
      </c>
      <c r="V17" s="444">
        <v>24393</v>
      </c>
      <c r="W17" s="444">
        <v>17570</v>
      </c>
      <c r="X17" s="444">
        <v>20404</v>
      </c>
      <c r="Y17" s="444">
        <v>15537</v>
      </c>
      <c r="Z17" s="444">
        <v>24724</v>
      </c>
    </row>
    <row r="18" spans="1:26" x14ac:dyDescent="0.2">
      <c r="B18" s="9"/>
      <c r="C18" s="9"/>
      <c r="D18" s="9"/>
      <c r="E18" s="9"/>
      <c r="F18" s="9"/>
      <c r="G18" s="9"/>
      <c r="H18" s="9"/>
      <c r="I18" s="9"/>
      <c r="J18" s="9"/>
      <c r="K18" s="9"/>
      <c r="L18" s="40"/>
      <c r="M18" s="9"/>
      <c r="N18" s="10"/>
      <c r="O18" s="10"/>
      <c r="P18" s="446"/>
      <c r="Q18" s="525"/>
      <c r="R18" s="446"/>
      <c r="S18" s="446"/>
      <c r="T18" s="446"/>
      <c r="U18" s="446"/>
      <c r="V18" s="446"/>
      <c r="W18" s="446"/>
      <c r="X18" s="446"/>
      <c r="Y18" s="446"/>
      <c r="Z18" s="446"/>
    </row>
    <row r="19" spans="1:26" x14ac:dyDescent="0.2">
      <c r="A19" t="s">
        <v>13</v>
      </c>
      <c r="B19" s="9">
        <v>16608</v>
      </c>
      <c r="C19" s="9">
        <v>22172</v>
      </c>
      <c r="D19" s="9">
        <v>26119</v>
      </c>
      <c r="E19" s="9">
        <v>38277</v>
      </c>
      <c r="F19" s="9">
        <v>29755</v>
      </c>
      <c r="G19" s="9">
        <v>14858</v>
      </c>
      <c r="H19" s="9">
        <v>21716</v>
      </c>
      <c r="I19" s="9">
        <v>22236</v>
      </c>
      <c r="J19" s="9">
        <v>28003</v>
      </c>
      <c r="K19" s="9">
        <v>22033</v>
      </c>
      <c r="L19" s="40">
        <v>30330</v>
      </c>
      <c r="M19" s="71">
        <v>13801</v>
      </c>
      <c r="N19" s="48">
        <v>15625</v>
      </c>
      <c r="O19" s="48">
        <v>12561</v>
      </c>
      <c r="P19" s="435">
        <v>13735</v>
      </c>
      <c r="Q19" s="435">
        <v>10741</v>
      </c>
      <c r="R19" s="435">
        <v>7163</v>
      </c>
      <c r="S19" s="435">
        <v>11738</v>
      </c>
      <c r="T19" s="435">
        <v>11086</v>
      </c>
      <c r="U19" s="435">
        <v>18156</v>
      </c>
      <c r="V19" s="435">
        <v>16828</v>
      </c>
      <c r="W19" s="435">
        <v>11964</v>
      </c>
      <c r="X19" s="435">
        <v>14847</v>
      </c>
      <c r="Y19" s="435">
        <v>10477</v>
      </c>
      <c r="Z19" s="435">
        <v>17296</v>
      </c>
    </row>
    <row r="20" spans="1:26" x14ac:dyDescent="0.2">
      <c r="A20" t="s">
        <v>14</v>
      </c>
      <c r="B20" s="9">
        <v>1797</v>
      </c>
      <c r="C20" s="9">
        <v>3472</v>
      </c>
      <c r="D20" s="9">
        <v>3144</v>
      </c>
      <c r="E20" s="9">
        <v>4346</v>
      </c>
      <c r="F20" s="9">
        <v>2920</v>
      </c>
      <c r="G20" s="9">
        <v>1056</v>
      </c>
      <c r="H20" s="9">
        <v>1585</v>
      </c>
      <c r="I20" s="9">
        <v>1431</v>
      </c>
      <c r="J20" s="9">
        <v>2202</v>
      </c>
      <c r="K20" s="9">
        <v>1274</v>
      </c>
      <c r="L20" s="40">
        <v>2097</v>
      </c>
      <c r="M20" s="71">
        <v>879</v>
      </c>
      <c r="N20" s="48">
        <v>945</v>
      </c>
      <c r="O20" s="48">
        <v>797</v>
      </c>
      <c r="P20" s="526">
        <v>656</v>
      </c>
      <c r="Q20" s="526">
        <v>706</v>
      </c>
      <c r="R20" s="526">
        <v>577</v>
      </c>
      <c r="S20" s="526">
        <v>873</v>
      </c>
      <c r="T20" s="435">
        <v>736</v>
      </c>
      <c r="U20" s="435">
        <v>737</v>
      </c>
      <c r="V20" s="435">
        <v>751</v>
      </c>
      <c r="W20" s="435">
        <v>440</v>
      </c>
      <c r="X20" s="435">
        <v>451</v>
      </c>
      <c r="Y20" s="435">
        <v>478</v>
      </c>
      <c r="Z20" s="435">
        <v>624</v>
      </c>
    </row>
    <row r="21" spans="1:26" x14ac:dyDescent="0.2">
      <c r="A21" t="s">
        <v>15</v>
      </c>
      <c r="B21" s="9">
        <v>4514</v>
      </c>
      <c r="C21" s="9">
        <v>7939</v>
      </c>
      <c r="D21" s="9">
        <v>7766</v>
      </c>
      <c r="E21" s="9">
        <v>11472</v>
      </c>
      <c r="F21" s="9">
        <v>9136</v>
      </c>
      <c r="G21" s="9">
        <v>4376</v>
      </c>
      <c r="H21" s="9">
        <v>6897</v>
      </c>
      <c r="I21" s="9">
        <v>7867</v>
      </c>
      <c r="J21" s="9">
        <v>11969</v>
      </c>
      <c r="K21" s="9">
        <v>9870</v>
      </c>
      <c r="L21" s="40">
        <v>14004</v>
      </c>
      <c r="M21" s="71">
        <v>7829</v>
      </c>
      <c r="N21" s="48">
        <v>7568</v>
      </c>
      <c r="O21" s="48">
        <v>7479</v>
      </c>
      <c r="P21" s="526">
        <v>6945</v>
      </c>
      <c r="Q21" s="526">
        <v>7458</v>
      </c>
      <c r="R21" s="526">
        <v>5845</v>
      </c>
      <c r="S21" s="526">
        <v>7516</v>
      </c>
      <c r="T21" s="435">
        <v>5771</v>
      </c>
      <c r="U21" s="435">
        <v>5895</v>
      </c>
      <c r="V21" s="435">
        <v>6814</v>
      </c>
      <c r="W21" s="435">
        <v>5166</v>
      </c>
      <c r="X21" s="435">
        <v>5106</v>
      </c>
      <c r="Y21" s="435">
        <v>4582</v>
      </c>
      <c r="Z21" s="435">
        <v>6804</v>
      </c>
    </row>
    <row r="22" spans="1:26" x14ac:dyDescent="0.2">
      <c r="A22" s="11"/>
      <c r="B22" s="14"/>
      <c r="C22" s="14"/>
      <c r="D22" s="14"/>
      <c r="E22" s="14"/>
      <c r="F22" s="14"/>
      <c r="G22" s="14"/>
      <c r="H22" s="14"/>
      <c r="I22" s="14"/>
      <c r="J22" s="14"/>
      <c r="K22" s="14"/>
      <c r="L22" s="40"/>
      <c r="M22" s="9"/>
      <c r="N22" s="10"/>
      <c r="O22" s="10"/>
      <c r="P22" s="525"/>
      <c r="Q22" s="525"/>
      <c r="R22" s="525"/>
      <c r="S22" s="525"/>
      <c r="T22" s="525"/>
      <c r="U22" s="525"/>
      <c r="V22" s="525"/>
      <c r="W22" s="525"/>
      <c r="X22" s="525"/>
      <c r="Y22" s="525"/>
      <c r="Z22" s="525"/>
    </row>
    <row r="23" spans="1:26" x14ac:dyDescent="0.2">
      <c r="A23" s="13" t="s">
        <v>16</v>
      </c>
      <c r="B23" s="15">
        <v>433</v>
      </c>
      <c r="C23" s="15">
        <v>778</v>
      </c>
      <c r="D23" s="15">
        <v>956</v>
      </c>
      <c r="E23" s="15">
        <v>1465</v>
      </c>
      <c r="F23" s="15">
        <v>1251</v>
      </c>
      <c r="G23" s="15">
        <v>566</v>
      </c>
      <c r="H23" s="15">
        <v>682</v>
      </c>
      <c r="I23" s="15">
        <v>895</v>
      </c>
      <c r="J23" s="15">
        <v>1390</v>
      </c>
      <c r="K23" s="15">
        <v>1042</v>
      </c>
      <c r="L23" s="39">
        <v>1819</v>
      </c>
      <c r="M23" s="39">
        <v>915</v>
      </c>
      <c r="N23" s="8">
        <v>762</v>
      </c>
      <c r="O23" s="8">
        <v>555</v>
      </c>
      <c r="P23" s="527">
        <v>614</v>
      </c>
      <c r="Q23" s="527">
        <v>1082</v>
      </c>
      <c r="R23" s="527">
        <v>710</v>
      </c>
      <c r="S23" s="527">
        <v>1144</v>
      </c>
      <c r="T23" s="527">
        <v>965</v>
      </c>
      <c r="U23" s="527">
        <v>940</v>
      </c>
      <c r="V23" s="527">
        <v>1118</v>
      </c>
      <c r="W23" s="527">
        <v>737</v>
      </c>
      <c r="X23" s="527">
        <v>674</v>
      </c>
      <c r="Y23" s="527">
        <v>576</v>
      </c>
      <c r="Z23" s="527">
        <v>1045</v>
      </c>
    </row>
    <row r="24" spans="1:26" ht="13.5" thickBot="1" x14ac:dyDescent="0.25">
      <c r="A24" s="16" t="s">
        <v>17</v>
      </c>
      <c r="B24" s="17">
        <v>217472</v>
      </c>
      <c r="C24" s="17">
        <v>285361</v>
      </c>
      <c r="D24" s="17">
        <v>330528</v>
      </c>
      <c r="E24" s="17">
        <v>435436</v>
      </c>
      <c r="F24" s="17">
        <v>357694</v>
      </c>
      <c r="G24" s="17">
        <v>224739</v>
      </c>
      <c r="H24" s="17">
        <v>342659</v>
      </c>
      <c r="I24" s="17">
        <v>352782</v>
      </c>
      <c r="J24" s="17">
        <v>490458</v>
      </c>
      <c r="K24" s="38">
        <v>395470</v>
      </c>
      <c r="L24" s="41">
        <v>569776</v>
      </c>
      <c r="M24" s="38">
        <v>331404</v>
      </c>
      <c r="N24" s="20">
        <v>274866</v>
      </c>
      <c r="O24" s="528">
        <v>232596</v>
      </c>
      <c r="P24" s="529">
        <v>291659</v>
      </c>
      <c r="Q24" s="529">
        <v>284706</v>
      </c>
      <c r="R24" s="529">
        <v>171526</v>
      </c>
      <c r="S24" s="529">
        <v>316114</v>
      </c>
      <c r="T24" s="529">
        <v>211259</v>
      </c>
      <c r="U24" s="529">
        <v>248324</v>
      </c>
      <c r="V24" s="529">
        <v>295920</v>
      </c>
      <c r="W24" s="529">
        <v>234577</v>
      </c>
      <c r="X24" s="529">
        <v>227597</v>
      </c>
      <c r="Y24" s="529">
        <v>207083</v>
      </c>
      <c r="Z24" s="529">
        <v>374148</v>
      </c>
    </row>
    <row r="25" spans="1:26" x14ac:dyDescent="0.2">
      <c r="A25" s="252" t="s">
        <v>195</v>
      </c>
      <c r="B25" s="9"/>
      <c r="C25" s="9"/>
      <c r="D25" s="9"/>
      <c r="E25" s="9"/>
      <c r="F25" s="9"/>
      <c r="G25" s="9"/>
      <c r="H25" s="9"/>
      <c r="I25" s="9"/>
      <c r="J25" s="9"/>
      <c r="K25" s="9"/>
      <c r="L25" s="9"/>
      <c r="M25" s="9"/>
      <c r="N25" s="9"/>
      <c r="O25" s="9"/>
      <c r="P25" s="69"/>
      <c r="Q25" s="21"/>
      <c r="R25" s="21"/>
      <c r="S25" s="21"/>
      <c r="T25" s="21"/>
      <c r="U25" s="21"/>
      <c r="V25" s="21"/>
      <c r="W25" s="21"/>
    </row>
    <row r="26" spans="1:26" x14ac:dyDescent="0.2">
      <c r="A26" s="19" t="s">
        <v>21</v>
      </c>
      <c r="B26" s="9"/>
      <c r="C26" s="9"/>
      <c r="D26" s="9"/>
      <c r="E26" s="9"/>
      <c r="F26" s="9"/>
      <c r="G26" s="9"/>
      <c r="H26" s="9"/>
      <c r="I26" s="9"/>
      <c r="J26" s="9"/>
      <c r="K26" s="9"/>
      <c r="L26" s="9"/>
      <c r="M26" s="9"/>
      <c r="N26" s="9"/>
      <c r="O26" s="9"/>
      <c r="P26" s="69"/>
      <c r="Q26" s="69"/>
      <c r="R26" s="69"/>
      <c r="S26" s="69"/>
      <c r="T26" s="447"/>
      <c r="U26" s="483"/>
      <c r="V26" s="483"/>
      <c r="W26" s="483"/>
    </row>
    <row r="27" spans="1:26" x14ac:dyDescent="0.2">
      <c r="A27" s="19"/>
      <c r="P27" s="69"/>
      <c r="Q27" s="69"/>
      <c r="R27" s="69"/>
      <c r="S27" s="69"/>
    </row>
    <row r="28" spans="1:26" x14ac:dyDescent="0.2">
      <c r="P28" s="69"/>
      <c r="Q28" s="69"/>
      <c r="R28" s="69"/>
      <c r="S28" s="69"/>
    </row>
    <row r="29" spans="1:26" x14ac:dyDescent="0.2">
      <c r="P29" s="69"/>
      <c r="Q29" s="69"/>
      <c r="R29" s="69"/>
      <c r="S29" s="69"/>
      <c r="T29" s="252"/>
      <c r="U29" s="252"/>
      <c r="V29" s="252"/>
      <c r="W29" s="252"/>
    </row>
    <row r="30" spans="1:26" x14ac:dyDescent="0.2">
      <c r="P30" s="69"/>
      <c r="Q30" s="69"/>
      <c r="R30" s="69"/>
      <c r="S30" s="69"/>
      <c r="T30" s="69"/>
      <c r="U30" s="69"/>
      <c r="V30" s="69"/>
      <c r="W30" s="69"/>
    </row>
    <row r="31" spans="1:26" x14ac:dyDescent="0.2">
      <c r="P31" s="69"/>
      <c r="Q31" s="69"/>
      <c r="R31" s="69"/>
      <c r="S31" s="69"/>
      <c r="T31" s="69"/>
      <c r="U31" s="69"/>
      <c r="V31" s="69"/>
      <c r="W31" s="69"/>
    </row>
  </sheetData>
  <phoneticPr fontId="17" type="noConversion"/>
  <hyperlinks>
    <hyperlink ref="A26" location="Kapitalmarkedsstatistik!A1" display="Tilbage til Udlånsvirksomhed" xr:uid="{00000000-0004-0000-0200-000000000000}"/>
  </hyperlinks>
  <pageMargins left="0.74803149606299213" right="0.74803149606299213" top="0.98425196850393704" bottom="0.98425196850393704" header="0" footer="0"/>
  <pageSetup paperSize="9" scale="50" orientation="landscape"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Ark30">
    <pageSetUpPr fitToPage="1"/>
  </sheetPr>
  <dimension ref="A2:U28"/>
  <sheetViews>
    <sheetView workbookViewId="0">
      <pane xSplit="1" ySplit="4" topLeftCell="M5" activePane="bottomRight" state="frozen"/>
      <selection pane="topRight" activeCell="B1" sqref="B1"/>
      <selection pane="bottomLeft" activeCell="A5" sqref="A5"/>
      <selection pane="bottomRight" activeCell="T3" sqref="T3"/>
    </sheetView>
  </sheetViews>
  <sheetFormatPr defaultRowHeight="12.75" x14ac:dyDescent="0.2"/>
  <cols>
    <col min="1" max="1" width="112.5703125" bestFit="1" customWidth="1"/>
    <col min="2" max="5" width="10.7109375" customWidth="1"/>
    <col min="7" max="7" width="9.28515625" bestFit="1" customWidth="1"/>
    <col min="8" max="8" width="10.28515625" bestFit="1" customWidth="1"/>
    <col min="16" max="16" width="9.28515625" bestFit="1" customWidth="1"/>
    <col min="17" max="17" width="10.28515625" bestFit="1" customWidth="1"/>
    <col min="18" max="18" width="10.28515625" style="248" bestFit="1" customWidth="1"/>
  </cols>
  <sheetData>
    <row r="2" spans="1:21" x14ac:dyDescent="0.2">
      <c r="A2" s="1" t="s">
        <v>224</v>
      </c>
    </row>
    <row r="3" spans="1:21" x14ac:dyDescent="0.2">
      <c r="A3" s="2" t="s">
        <v>0</v>
      </c>
      <c r="B3" s="3">
        <v>2000</v>
      </c>
      <c r="C3" s="3">
        <v>2001</v>
      </c>
      <c r="D3" s="3">
        <v>2002</v>
      </c>
      <c r="E3" s="3">
        <v>2003</v>
      </c>
      <c r="F3" s="3">
        <v>2004</v>
      </c>
      <c r="G3" s="4">
        <v>2005</v>
      </c>
      <c r="H3" s="4">
        <v>2006</v>
      </c>
      <c r="I3" s="70">
        <v>2007</v>
      </c>
      <c r="J3" s="70">
        <v>2008</v>
      </c>
      <c r="K3" s="70">
        <v>2009</v>
      </c>
      <c r="L3" s="70">
        <v>2010</v>
      </c>
      <c r="M3" s="4">
        <v>2011</v>
      </c>
      <c r="N3" s="4">
        <v>2012</v>
      </c>
      <c r="O3" s="4">
        <v>2013</v>
      </c>
      <c r="P3" s="4">
        <v>2014</v>
      </c>
      <c r="Q3" s="4">
        <v>2015</v>
      </c>
      <c r="R3" s="4">
        <v>2016</v>
      </c>
      <c r="S3" s="4">
        <v>2017</v>
      </c>
      <c r="T3" s="4">
        <v>2018</v>
      </c>
      <c r="U3" s="4">
        <v>2019</v>
      </c>
    </row>
    <row r="4" spans="1:21" x14ac:dyDescent="0.2">
      <c r="A4" s="5" t="s">
        <v>1</v>
      </c>
      <c r="B4" s="6">
        <v>955.29366099999993</v>
      </c>
      <c r="C4" s="6">
        <v>2048.268865</v>
      </c>
      <c r="D4" s="6">
        <v>4202.5767350000006</v>
      </c>
      <c r="E4" s="6">
        <v>6379.7711720000007</v>
      </c>
      <c r="F4" s="6">
        <v>7414.7360550000003</v>
      </c>
      <c r="G4" s="39">
        <v>8670.8897689999994</v>
      </c>
      <c r="H4" s="39">
        <v>9733.0421509999996</v>
      </c>
      <c r="I4" s="39">
        <f>I6+I12</f>
        <v>6205.1668380000001</v>
      </c>
      <c r="J4" s="39">
        <v>5524.2085120000002</v>
      </c>
      <c r="K4" s="8">
        <v>6195.6007179999997</v>
      </c>
      <c r="L4" s="8">
        <v>9199.370132</v>
      </c>
      <c r="M4" s="8">
        <v>10237.125948000001</v>
      </c>
      <c r="N4" s="8">
        <v>12006.581458000001</v>
      </c>
      <c r="O4" s="8">
        <v>13758.266389999999</v>
      </c>
      <c r="P4" s="8">
        <v>14601.772757999999</v>
      </c>
      <c r="Q4" s="8">
        <v>15142.573769000001</v>
      </c>
      <c r="R4" s="8">
        <v>16171.027897000002</v>
      </c>
      <c r="S4" s="8">
        <v>17316.310204000001</v>
      </c>
      <c r="T4" s="8">
        <v>18834.324152000001</v>
      </c>
      <c r="U4" s="8">
        <v>20996.365151999998</v>
      </c>
    </row>
    <row r="5" spans="1:21" x14ac:dyDescent="0.2">
      <c r="B5" s="9"/>
      <c r="C5" s="9"/>
      <c r="D5" s="9"/>
      <c r="E5" s="9"/>
      <c r="F5" s="9"/>
      <c r="G5" s="40"/>
      <c r="H5" s="71"/>
      <c r="I5" s="71"/>
      <c r="J5" s="71"/>
      <c r="K5" s="71"/>
      <c r="L5" s="69"/>
      <c r="M5" s="69"/>
      <c r="N5" s="69"/>
      <c r="O5" s="69"/>
      <c r="P5" s="69"/>
      <c r="Q5" s="69"/>
      <c r="R5" s="69"/>
      <c r="S5" s="69"/>
      <c r="T5" s="69"/>
      <c r="U5" s="69"/>
    </row>
    <row r="6" spans="1:21" x14ac:dyDescent="0.2">
      <c r="A6" t="s">
        <v>2</v>
      </c>
      <c r="B6" s="9">
        <v>276.68407200000001</v>
      </c>
      <c r="C6" s="9">
        <v>814.65222099999994</v>
      </c>
      <c r="D6" s="9">
        <v>1126.7854649999999</v>
      </c>
      <c r="E6" s="9">
        <v>1504.543803</v>
      </c>
      <c r="F6" s="9">
        <v>1904.595335</v>
      </c>
      <c r="G6" s="40">
        <v>2355.6550339999999</v>
      </c>
      <c r="H6" s="71">
        <v>2549.835345</v>
      </c>
      <c r="I6" s="71">
        <f>SUM(I7:I11)</f>
        <v>2701.081545</v>
      </c>
      <c r="J6" s="71">
        <v>2312.3992640000001</v>
      </c>
      <c r="K6" s="48">
        <v>2379.6635970000002</v>
      </c>
      <c r="L6" s="48">
        <v>3142.6677140000002</v>
      </c>
      <c r="M6" s="48">
        <v>3409.297599</v>
      </c>
      <c r="N6" s="48">
        <v>4031.7332799999999</v>
      </c>
      <c r="O6" s="48">
        <v>4787.2901619999993</v>
      </c>
      <c r="P6" s="48">
        <v>4778.3656220000003</v>
      </c>
      <c r="Q6" s="48">
        <v>5144.6629759999996</v>
      </c>
      <c r="R6" s="48">
        <v>5400.5960340000001</v>
      </c>
      <c r="S6" s="48">
        <v>5689.7153880000005</v>
      </c>
      <c r="T6" s="48">
        <v>6358.8786020000007</v>
      </c>
      <c r="U6" s="48">
        <v>7611.3769850000008</v>
      </c>
    </row>
    <row r="7" spans="1:21" x14ac:dyDescent="0.2">
      <c r="A7" t="s">
        <v>3</v>
      </c>
      <c r="B7" s="9">
        <v>176.97578300000001</v>
      </c>
      <c r="C7" s="9">
        <v>580.95068500000002</v>
      </c>
      <c r="D7" s="9">
        <v>785.47019499999999</v>
      </c>
      <c r="E7" s="9">
        <v>947.57082500000001</v>
      </c>
      <c r="F7" s="9">
        <v>1124.4179650000001</v>
      </c>
      <c r="G7" s="40">
        <v>1312.389494</v>
      </c>
      <c r="H7" s="71">
        <v>1427.725105</v>
      </c>
      <c r="I7" s="71">
        <v>1427.925986</v>
      </c>
      <c r="J7" s="71">
        <v>1460.1320109999999</v>
      </c>
      <c r="K7" s="48">
        <v>1471.0999650000001</v>
      </c>
      <c r="L7" s="48">
        <v>1886.9332669999999</v>
      </c>
      <c r="M7" s="48">
        <v>1939.1468159999999</v>
      </c>
      <c r="N7" s="48">
        <v>2237.0887039999998</v>
      </c>
      <c r="O7" s="48">
        <v>2452.5946009999998</v>
      </c>
      <c r="P7" s="48">
        <v>2485.8058940000001</v>
      </c>
      <c r="Q7" s="48">
        <v>2697.8151349999998</v>
      </c>
      <c r="R7" s="48">
        <v>2733.6037299999998</v>
      </c>
      <c r="S7" s="48">
        <v>2783.8224439999999</v>
      </c>
      <c r="T7" s="48">
        <v>3087.5911640000004</v>
      </c>
      <c r="U7" s="48">
        <v>4057.3635650000001</v>
      </c>
    </row>
    <row r="8" spans="1:21" x14ac:dyDescent="0.2">
      <c r="A8" t="s">
        <v>4</v>
      </c>
      <c r="B8" s="9">
        <v>0.85691799999999996</v>
      </c>
      <c r="C8" s="9">
        <v>4.241854</v>
      </c>
      <c r="D8" s="9">
        <v>10.592561</v>
      </c>
      <c r="E8" s="9">
        <v>20.017872000000001</v>
      </c>
      <c r="F8" s="9">
        <v>31.342699</v>
      </c>
      <c r="G8" s="40">
        <v>38.382029000000003</v>
      </c>
      <c r="H8" s="71">
        <v>44.039042999999999</v>
      </c>
      <c r="I8" s="71">
        <v>47.786000999999999</v>
      </c>
      <c r="J8" s="71">
        <v>52.653624000000001</v>
      </c>
      <c r="K8" s="48">
        <v>56.510587999999998</v>
      </c>
      <c r="L8" s="48">
        <v>73.759671999999995</v>
      </c>
      <c r="M8" s="48">
        <v>79.083330000000004</v>
      </c>
      <c r="N8" s="48">
        <v>102.872033</v>
      </c>
      <c r="O8" s="48">
        <v>140.24208100000001</v>
      </c>
      <c r="P8" s="48">
        <v>149.03737799999999</v>
      </c>
      <c r="Q8" s="48">
        <v>183.04389499999999</v>
      </c>
      <c r="R8" s="48">
        <v>192.84383199999999</v>
      </c>
      <c r="S8" s="48">
        <v>218.48538600000001</v>
      </c>
      <c r="T8" s="48">
        <v>280.30042900000001</v>
      </c>
      <c r="U8" s="48">
        <v>390.85813300000001</v>
      </c>
    </row>
    <row r="9" spans="1:21" x14ac:dyDescent="0.2">
      <c r="A9" t="s">
        <v>5</v>
      </c>
      <c r="B9" s="9">
        <v>7.0803250000000002</v>
      </c>
      <c r="C9" s="9">
        <v>28.963228999999998</v>
      </c>
      <c r="D9" s="9">
        <v>61.295938</v>
      </c>
      <c r="E9" s="9">
        <v>113.73950600000001</v>
      </c>
      <c r="F9" s="9">
        <v>171.896163</v>
      </c>
      <c r="G9" s="40">
        <v>225.99385300000003</v>
      </c>
      <c r="H9" s="71">
        <v>256.82799199999999</v>
      </c>
      <c r="I9" s="71">
        <v>266.50376399999999</v>
      </c>
      <c r="J9" s="71">
        <v>284.63979999999998</v>
      </c>
      <c r="K9" s="48">
        <v>303.23802000000001</v>
      </c>
      <c r="L9" s="48">
        <v>436.19783799999999</v>
      </c>
      <c r="M9" s="48">
        <v>477.07528500000001</v>
      </c>
      <c r="N9" s="48">
        <v>545.22245699999996</v>
      </c>
      <c r="O9" s="48">
        <v>600.23217699999998</v>
      </c>
      <c r="P9" s="48">
        <v>619.38701400000002</v>
      </c>
      <c r="Q9" s="48">
        <v>666.95277099999998</v>
      </c>
      <c r="R9" s="48">
        <v>693.83218299999999</v>
      </c>
      <c r="S9" s="48">
        <v>753.871353</v>
      </c>
      <c r="T9" s="48">
        <v>821.75692000000004</v>
      </c>
      <c r="U9" s="48">
        <v>946.00285099999996</v>
      </c>
    </row>
    <row r="10" spans="1:21" x14ac:dyDescent="0.2">
      <c r="A10" t="s">
        <v>6</v>
      </c>
      <c r="B10" s="9">
        <v>7.600015</v>
      </c>
      <c r="C10" s="9">
        <v>17.546748000000001</v>
      </c>
      <c r="D10" s="9">
        <v>36.864051000000003</v>
      </c>
      <c r="E10" s="9">
        <v>72.644897</v>
      </c>
      <c r="F10" s="9">
        <v>123.538055</v>
      </c>
      <c r="G10" s="40">
        <v>271.00794799999994</v>
      </c>
      <c r="H10" s="71">
        <v>266.680316</v>
      </c>
      <c r="I10" s="71">
        <v>395.12032399999998</v>
      </c>
      <c r="J10" s="71">
        <v>131.044622</v>
      </c>
      <c r="K10" s="48">
        <v>146.69615099999999</v>
      </c>
      <c r="L10" s="48">
        <v>189.38662600000001</v>
      </c>
      <c r="M10" s="48">
        <v>265.158435</v>
      </c>
      <c r="N10" s="48">
        <v>324.46673500000003</v>
      </c>
      <c r="O10" s="48">
        <v>462.649542</v>
      </c>
      <c r="P10" s="48">
        <v>371.33535799999999</v>
      </c>
      <c r="Q10" s="48">
        <v>323.34537399999999</v>
      </c>
      <c r="R10" s="48">
        <v>327.18782299999998</v>
      </c>
      <c r="S10" s="48">
        <v>336.77719000000002</v>
      </c>
      <c r="T10" s="48">
        <v>313.36521099999999</v>
      </c>
      <c r="U10" s="48">
        <v>311.34449699999999</v>
      </c>
    </row>
    <row r="11" spans="1:21" x14ac:dyDescent="0.2">
      <c r="A11" t="s">
        <v>7</v>
      </c>
      <c r="B11" s="9">
        <v>84.171030999999999</v>
      </c>
      <c r="C11" s="9">
        <v>182.94970499999999</v>
      </c>
      <c r="D11" s="9">
        <v>232.56272000000001</v>
      </c>
      <c r="E11" s="9">
        <v>350.57070299999998</v>
      </c>
      <c r="F11" s="9">
        <v>453.40045300000003</v>
      </c>
      <c r="G11" s="40">
        <v>507.88171</v>
      </c>
      <c r="H11" s="71">
        <v>554.56288899999993</v>
      </c>
      <c r="I11" s="71">
        <v>563.74546999999995</v>
      </c>
      <c r="J11" s="71">
        <v>383.92920699999996</v>
      </c>
      <c r="K11" s="48">
        <v>402.11887300000001</v>
      </c>
      <c r="L11" s="48">
        <v>556.390311</v>
      </c>
      <c r="M11" s="48">
        <v>648.83373300000005</v>
      </c>
      <c r="N11" s="48">
        <v>822.08335099999999</v>
      </c>
      <c r="O11" s="48">
        <v>1131.5717609999999</v>
      </c>
      <c r="P11" s="48">
        <v>1152.799978</v>
      </c>
      <c r="Q11" s="48">
        <v>1273.505801</v>
      </c>
      <c r="R11" s="48">
        <v>1453.1284659999999</v>
      </c>
      <c r="S11" s="48">
        <v>1596.7590150000001</v>
      </c>
      <c r="T11" s="48">
        <v>1855.8648780000001</v>
      </c>
      <c r="U11" s="48">
        <v>1905.807939</v>
      </c>
    </row>
    <row r="12" spans="1:21" x14ac:dyDescent="0.2">
      <c r="A12" t="s">
        <v>8</v>
      </c>
      <c r="B12" s="9">
        <v>678.60958899999991</v>
      </c>
      <c r="C12" s="9">
        <v>1233.616644</v>
      </c>
      <c r="D12" s="9">
        <v>3075.7912700000002</v>
      </c>
      <c r="E12" s="9">
        <v>4875.2273690000002</v>
      </c>
      <c r="F12" s="9">
        <v>5510.1407200000003</v>
      </c>
      <c r="G12" s="40">
        <v>6315.234735</v>
      </c>
      <c r="H12" s="71">
        <v>7183.2068060000011</v>
      </c>
      <c r="I12" s="71">
        <f>SUM(I13:I15)</f>
        <v>3504.0852930000001</v>
      </c>
      <c r="J12" s="71">
        <v>3211.809248</v>
      </c>
      <c r="K12" s="48">
        <v>3815.9371209999999</v>
      </c>
      <c r="L12" s="48">
        <v>6056.7024179999999</v>
      </c>
      <c r="M12" s="48">
        <v>6827.8283490000003</v>
      </c>
      <c r="N12" s="48">
        <v>7974.8481780000002</v>
      </c>
      <c r="O12" s="48">
        <v>8970.9762279999995</v>
      </c>
      <c r="P12" s="48">
        <v>9823.4071359999998</v>
      </c>
      <c r="Q12" s="48">
        <v>9997.9107929999991</v>
      </c>
      <c r="R12" s="48">
        <v>10770.431863000002</v>
      </c>
      <c r="S12" s="48">
        <v>11626.594815999999</v>
      </c>
      <c r="T12" s="48">
        <v>12475.445549999999</v>
      </c>
      <c r="U12" s="48">
        <v>13384.988167</v>
      </c>
    </row>
    <row r="13" spans="1:21" x14ac:dyDescent="0.2">
      <c r="A13" t="s">
        <v>9</v>
      </c>
      <c r="B13" s="9">
        <v>595.15756799999997</v>
      </c>
      <c r="C13" s="9">
        <v>1076.1986870000001</v>
      </c>
      <c r="D13" s="9">
        <v>2662.087896</v>
      </c>
      <c r="E13" s="9">
        <v>4155.2441159999998</v>
      </c>
      <c r="F13" s="9">
        <v>4668.8863700000002</v>
      </c>
      <c r="G13" s="40">
        <v>5387.0758219999998</v>
      </c>
      <c r="H13" s="71">
        <v>6034.4396480000005</v>
      </c>
      <c r="I13" s="71">
        <v>2884.2807640000001</v>
      </c>
      <c r="J13" s="71">
        <v>2622.4789489999998</v>
      </c>
      <c r="K13" s="48">
        <v>3149.7817920000002</v>
      </c>
      <c r="L13" s="48">
        <v>5072.9818059999998</v>
      </c>
      <c r="M13" s="48">
        <v>5706.0070839999998</v>
      </c>
      <c r="N13" s="48">
        <v>6720.3093580000004</v>
      </c>
      <c r="O13" s="48">
        <v>7532.2695409999997</v>
      </c>
      <c r="P13" s="48">
        <v>8178.1921620000003</v>
      </c>
      <c r="Q13" s="48">
        <v>8227.8006050000004</v>
      </c>
      <c r="R13" s="48">
        <v>8794.2772050000003</v>
      </c>
      <c r="S13" s="48">
        <v>9451.061169999999</v>
      </c>
      <c r="T13" s="48">
        <v>10111.315108999999</v>
      </c>
      <c r="U13" s="48">
        <v>10834.193687999999</v>
      </c>
    </row>
    <row r="14" spans="1:21" x14ac:dyDescent="0.2">
      <c r="A14" t="s">
        <v>10</v>
      </c>
      <c r="B14" s="9">
        <v>55.337584999999997</v>
      </c>
      <c r="C14" s="9">
        <v>105.82288800000001</v>
      </c>
      <c r="D14" s="9">
        <v>294.47845100000001</v>
      </c>
      <c r="E14" s="9">
        <v>510.74914699999999</v>
      </c>
      <c r="F14" s="9">
        <v>582.18928000000005</v>
      </c>
      <c r="G14" s="40">
        <v>632.286203</v>
      </c>
      <c r="H14" s="71">
        <v>788.90175999999997</v>
      </c>
      <c r="I14" s="71">
        <v>417.48012900000003</v>
      </c>
      <c r="J14" s="71">
        <v>394.085622</v>
      </c>
      <c r="K14" s="48">
        <v>426.64347500000002</v>
      </c>
      <c r="L14" s="48">
        <v>670.47728099999995</v>
      </c>
      <c r="M14" s="48">
        <v>769.90227200000004</v>
      </c>
      <c r="N14" s="48">
        <v>845.24365499999999</v>
      </c>
      <c r="O14" s="48">
        <v>960.01430900000003</v>
      </c>
      <c r="P14" s="48">
        <v>1089.7996860000001</v>
      </c>
      <c r="Q14" s="48">
        <v>1175.841052</v>
      </c>
      <c r="R14" s="48">
        <v>1326.9266700000001</v>
      </c>
      <c r="S14" s="48">
        <v>1466.0661709999999</v>
      </c>
      <c r="T14" s="48">
        <v>1576.1747930000001</v>
      </c>
      <c r="U14" s="48">
        <v>1671.649326</v>
      </c>
    </row>
    <row r="15" spans="1:21" x14ac:dyDescent="0.2">
      <c r="A15" t="s">
        <v>11</v>
      </c>
      <c r="B15" s="9">
        <v>28.114436000000001</v>
      </c>
      <c r="C15" s="9">
        <v>51.595069000000002</v>
      </c>
      <c r="D15" s="9">
        <v>119.224923</v>
      </c>
      <c r="E15" s="9">
        <v>209.234106</v>
      </c>
      <c r="F15" s="9">
        <v>259.06506999999999</v>
      </c>
      <c r="G15" s="40">
        <v>295.87270999999998</v>
      </c>
      <c r="H15" s="71">
        <v>359.86539799999997</v>
      </c>
      <c r="I15" s="71">
        <v>202.3244</v>
      </c>
      <c r="J15" s="71">
        <v>195.244677</v>
      </c>
      <c r="K15" s="48">
        <v>239.511854</v>
      </c>
      <c r="L15" s="48">
        <v>313.24333100000001</v>
      </c>
      <c r="M15" s="48">
        <v>351.918993</v>
      </c>
      <c r="N15" s="48">
        <v>409.295165</v>
      </c>
      <c r="O15" s="48">
        <v>478.69237800000002</v>
      </c>
      <c r="P15" s="48">
        <v>555.41528800000003</v>
      </c>
      <c r="Q15" s="48">
        <v>594.269136</v>
      </c>
      <c r="R15" s="48">
        <v>649.22798799999998</v>
      </c>
      <c r="S15" s="48">
        <v>709.46747500000004</v>
      </c>
      <c r="T15" s="48">
        <v>787.95564799999988</v>
      </c>
      <c r="U15" s="48">
        <v>879.14515300000005</v>
      </c>
    </row>
    <row r="16" spans="1:21" x14ac:dyDescent="0.2">
      <c r="A16" s="11"/>
      <c r="B16" s="12"/>
      <c r="C16" s="12"/>
      <c r="D16" s="12"/>
      <c r="E16" s="12"/>
      <c r="F16" s="12"/>
      <c r="G16" s="40"/>
      <c r="H16" s="71"/>
      <c r="I16" s="71"/>
      <c r="J16" s="71"/>
      <c r="K16" s="185"/>
      <c r="L16" s="11"/>
      <c r="M16" s="11"/>
      <c r="N16" s="11"/>
      <c r="O16" s="11"/>
      <c r="P16" s="11"/>
      <c r="Q16" s="11"/>
      <c r="R16" s="11"/>
      <c r="S16" s="11"/>
      <c r="T16" s="11"/>
      <c r="U16" s="11"/>
    </row>
    <row r="17" spans="1:21" x14ac:dyDescent="0.2">
      <c r="A17" s="13" t="s">
        <v>12</v>
      </c>
      <c r="B17" s="6">
        <v>513.37203700000009</v>
      </c>
      <c r="C17" s="6">
        <v>1166.0741800000001</v>
      </c>
      <c r="D17" s="6">
        <v>1495.3216969999999</v>
      </c>
      <c r="E17" s="6">
        <v>1526.5264040000002</v>
      </c>
      <c r="F17" s="6">
        <v>2154.1914539999998</v>
      </c>
      <c r="G17" s="39">
        <v>2914.6136029999998</v>
      </c>
      <c r="H17" s="39">
        <v>3135.4428120000002</v>
      </c>
      <c r="I17" s="39">
        <f>SUM(I19:I21)</f>
        <v>3221.892006</v>
      </c>
      <c r="J17" s="39">
        <v>2378.6944860000003</v>
      </c>
      <c r="K17" s="231">
        <v>2920.1966499999999</v>
      </c>
      <c r="L17" s="231">
        <v>3728.4483930000001</v>
      </c>
      <c r="M17" s="231">
        <v>3992.0489769999999</v>
      </c>
      <c r="N17" s="231">
        <v>4540.7804210000004</v>
      </c>
      <c r="O17" s="231">
        <v>5520.0416459999997</v>
      </c>
      <c r="P17" s="231">
        <v>6279.7162390000003</v>
      </c>
      <c r="Q17" s="231">
        <v>6497.6254589999999</v>
      </c>
      <c r="R17" s="231"/>
      <c r="S17" s="231">
        <v>7766.2201760000007</v>
      </c>
      <c r="T17" s="231">
        <v>7714.1139249999997</v>
      </c>
      <c r="U17" s="231">
        <v>7831.5720529999999</v>
      </c>
    </row>
    <row r="18" spans="1:21" x14ac:dyDescent="0.2">
      <c r="B18" s="9"/>
      <c r="C18" s="9"/>
      <c r="D18" s="9"/>
      <c r="E18" s="9"/>
      <c r="F18" s="9"/>
      <c r="G18" s="40"/>
      <c r="H18" s="71"/>
      <c r="I18" s="71"/>
      <c r="J18" s="71"/>
      <c r="K18" s="71"/>
      <c r="L18" s="69"/>
      <c r="M18" s="69"/>
      <c r="N18" s="69"/>
      <c r="O18" s="69"/>
      <c r="P18" s="69"/>
      <c r="Q18" s="69"/>
      <c r="R18" s="69"/>
      <c r="S18" s="69"/>
      <c r="T18" s="69"/>
      <c r="U18" s="69"/>
    </row>
    <row r="19" spans="1:21" x14ac:dyDescent="0.2">
      <c r="A19" t="s">
        <v>13</v>
      </c>
      <c r="B19" s="9">
        <v>105.425747</v>
      </c>
      <c r="C19" s="9">
        <v>305.22999900000002</v>
      </c>
      <c r="D19" s="9">
        <v>322.19466699999998</v>
      </c>
      <c r="E19" s="9">
        <v>470.11248899999998</v>
      </c>
      <c r="F19" s="9">
        <v>651.146432</v>
      </c>
      <c r="G19" s="40">
        <v>790.62539200000015</v>
      </c>
      <c r="H19" s="71">
        <v>1017.458229</v>
      </c>
      <c r="I19" s="71">
        <v>815.418047</v>
      </c>
      <c r="J19" s="71">
        <v>738.39304500000003</v>
      </c>
      <c r="K19" s="48">
        <v>787.19174299999997</v>
      </c>
      <c r="L19" s="48">
        <v>972.65265599999998</v>
      </c>
      <c r="M19" s="48">
        <v>1006.753377</v>
      </c>
      <c r="N19" s="48">
        <v>1186.0493610000001</v>
      </c>
      <c r="O19" s="48">
        <v>1547.597385</v>
      </c>
      <c r="P19" s="48">
        <v>1770.5917830000001</v>
      </c>
      <c r="Q19" s="48">
        <v>1797.467527</v>
      </c>
      <c r="R19" s="48">
        <v>1862.6786070000001</v>
      </c>
      <c r="S19" s="48">
        <v>1920.6239860000001</v>
      </c>
      <c r="T19" s="48">
        <v>2041.398498</v>
      </c>
      <c r="U19" s="48">
        <v>2128.0035929999999</v>
      </c>
    </row>
    <row r="20" spans="1:21" x14ac:dyDescent="0.2">
      <c r="A20" t="s">
        <v>14</v>
      </c>
      <c r="B20" s="9">
        <v>65.817670000000007</v>
      </c>
      <c r="C20" s="9">
        <v>486.37767200000002</v>
      </c>
      <c r="D20" s="9">
        <v>516.14198499999998</v>
      </c>
      <c r="E20" s="9">
        <v>305.925636</v>
      </c>
      <c r="F20" s="9">
        <v>379.07221800000002</v>
      </c>
      <c r="G20" s="40">
        <v>815.38131999999996</v>
      </c>
      <c r="H20" s="71">
        <v>496.11783099999997</v>
      </c>
      <c r="I20" s="71">
        <v>468.67630099999997</v>
      </c>
      <c r="J20" s="71">
        <v>403.24804899999992</v>
      </c>
      <c r="K20" s="48">
        <v>781.28347099999996</v>
      </c>
      <c r="L20" s="48">
        <v>735.53105500000004</v>
      </c>
      <c r="M20" s="48">
        <v>908.94834400000002</v>
      </c>
      <c r="N20" s="48">
        <v>846.39670100000001</v>
      </c>
      <c r="O20" s="48">
        <v>1036.82105</v>
      </c>
      <c r="P20" s="48">
        <v>1239.6839729999999</v>
      </c>
      <c r="Q20" s="48">
        <v>1386.3074610000001</v>
      </c>
      <c r="R20" s="48">
        <v>1447.1875299999999</v>
      </c>
      <c r="S20" s="48">
        <v>1448.505394</v>
      </c>
      <c r="T20" s="48">
        <v>1411.123419</v>
      </c>
      <c r="U20" s="48">
        <v>1383.5073299999999</v>
      </c>
    </row>
    <row r="21" spans="1:21" x14ac:dyDescent="0.2">
      <c r="A21" t="s">
        <v>15</v>
      </c>
      <c r="B21" s="9">
        <v>342.12862000000001</v>
      </c>
      <c r="C21" s="9">
        <v>374.46650899999997</v>
      </c>
      <c r="D21" s="9">
        <v>656.98504500000001</v>
      </c>
      <c r="E21" s="9">
        <v>750.48827900000003</v>
      </c>
      <c r="F21" s="9">
        <v>1123.972804</v>
      </c>
      <c r="G21" s="40">
        <v>1308.6068910000001</v>
      </c>
      <c r="H21" s="71">
        <v>1621.8667519999999</v>
      </c>
      <c r="I21" s="71">
        <v>1937.797658</v>
      </c>
      <c r="J21" s="71">
        <v>1237.053392</v>
      </c>
      <c r="K21" s="48">
        <v>1351.721436</v>
      </c>
      <c r="L21" s="48">
        <v>2020.264682</v>
      </c>
      <c r="M21" s="48">
        <v>2076.347256</v>
      </c>
      <c r="N21" s="48">
        <v>2508.3343589999999</v>
      </c>
      <c r="O21" s="48">
        <v>2935.6232110000001</v>
      </c>
      <c r="P21" s="48">
        <v>3269.4404829999999</v>
      </c>
      <c r="Q21" s="48">
        <v>3313.8504710000002</v>
      </c>
      <c r="R21" s="48">
        <v>3688.3317280000001</v>
      </c>
      <c r="S21" s="48">
        <v>4397.0907960000004</v>
      </c>
      <c r="T21" s="48">
        <v>4261.5920079999996</v>
      </c>
      <c r="U21" s="48">
        <v>4320.06113</v>
      </c>
    </row>
    <row r="22" spans="1:21" x14ac:dyDescent="0.2">
      <c r="A22" s="11"/>
      <c r="B22" s="14"/>
      <c r="C22" s="14"/>
      <c r="D22" s="14"/>
      <c r="E22" s="14"/>
      <c r="F22" s="14"/>
      <c r="G22" s="40"/>
      <c r="H22" s="71"/>
      <c r="I22" s="71"/>
      <c r="J22" s="71"/>
      <c r="K22" s="185"/>
      <c r="L22" s="11"/>
      <c r="M22" s="11"/>
      <c r="N22" s="11"/>
      <c r="O22" s="11"/>
      <c r="P22" s="11"/>
      <c r="Q22" s="11"/>
      <c r="R22" s="11"/>
      <c r="S22" s="11"/>
      <c r="T22" s="11"/>
      <c r="U22" s="11"/>
    </row>
    <row r="23" spans="1:21" x14ac:dyDescent="0.2">
      <c r="A23" s="13" t="s">
        <v>16</v>
      </c>
      <c r="B23" s="15">
        <v>18.615181</v>
      </c>
      <c r="C23" s="15">
        <v>27.633776000000001</v>
      </c>
      <c r="D23" s="15">
        <v>58.411848999999997</v>
      </c>
      <c r="E23" s="15">
        <v>108.96764</v>
      </c>
      <c r="F23" s="15">
        <v>151.30180200000001</v>
      </c>
      <c r="G23" s="39">
        <v>192.52564699999999</v>
      </c>
      <c r="H23" s="39">
        <v>195.04501200000001</v>
      </c>
      <c r="I23" s="39">
        <v>175.20054099999999</v>
      </c>
      <c r="J23" s="39">
        <v>146.87632499999998</v>
      </c>
      <c r="K23" s="231">
        <v>137.43459200000001</v>
      </c>
      <c r="L23" s="231">
        <v>209.90048899999999</v>
      </c>
      <c r="M23" s="231">
        <v>235.84443300000001</v>
      </c>
      <c r="N23" s="231">
        <v>329.02005500000001</v>
      </c>
      <c r="O23" s="231">
        <v>400.35857600000003</v>
      </c>
      <c r="P23" s="231">
        <v>395.951438</v>
      </c>
      <c r="Q23" s="231">
        <v>396.64311400000003</v>
      </c>
      <c r="R23" s="231">
        <v>414.38249000000002</v>
      </c>
      <c r="S23" s="231">
        <v>400.60994399999998</v>
      </c>
      <c r="T23" s="231">
        <v>368.79298900000003</v>
      </c>
      <c r="U23" s="231">
        <v>367.79939899999999</v>
      </c>
    </row>
    <row r="24" spans="1:21" ht="13.5" thickBot="1" x14ac:dyDescent="0.25">
      <c r="A24" s="16" t="s">
        <v>17</v>
      </c>
      <c r="B24" s="17">
        <v>1487.2808789999999</v>
      </c>
      <c r="C24" s="17">
        <v>3241.9768210000002</v>
      </c>
      <c r="D24" s="17">
        <v>5756.310281</v>
      </c>
      <c r="E24" s="17">
        <v>8015.2652160000007</v>
      </c>
      <c r="F24" s="17">
        <v>9720.2293109999991</v>
      </c>
      <c r="G24" s="41">
        <v>11778.029018999998</v>
      </c>
      <c r="H24" s="41">
        <v>13063.529975000001</v>
      </c>
      <c r="I24" s="41">
        <f>I23+I17+I4</f>
        <v>9602.2593850000012</v>
      </c>
      <c r="J24" s="41">
        <v>8049.7793230000007</v>
      </c>
      <c r="K24" s="260">
        <v>9253.2319599999992</v>
      </c>
      <c r="L24" s="260">
        <v>13137.719014</v>
      </c>
      <c r="M24" s="260">
        <v>14465.019358</v>
      </c>
      <c r="N24" s="260">
        <v>16876.381934000001</v>
      </c>
      <c r="O24" s="260">
        <v>19678.666611999997</v>
      </c>
      <c r="P24" s="260">
        <v>21277.440435</v>
      </c>
      <c r="Q24" s="260">
        <v>22036.842342</v>
      </c>
      <c r="R24" s="260">
        <v>23583.608252000002</v>
      </c>
      <c r="S24" s="260">
        <v>25483.140324</v>
      </c>
      <c r="T24" s="260">
        <v>26917.231065999997</v>
      </c>
      <c r="U24" s="260">
        <v>29195.736603999998</v>
      </c>
    </row>
    <row r="25" spans="1:21" x14ac:dyDescent="0.2">
      <c r="A25" s="68" t="s">
        <v>132</v>
      </c>
      <c r="O25" s="248"/>
    </row>
    <row r="26" spans="1:21" x14ac:dyDescent="0.2">
      <c r="A26" s="18" t="s">
        <v>20</v>
      </c>
      <c r="G26" s="9"/>
    </row>
    <row r="27" spans="1:21" x14ac:dyDescent="0.2">
      <c r="A27" s="252" t="s">
        <v>195</v>
      </c>
    </row>
    <row r="28" spans="1:21" x14ac:dyDescent="0.2">
      <c r="A28" s="19" t="s">
        <v>21</v>
      </c>
    </row>
  </sheetData>
  <phoneticPr fontId="17" type="noConversion"/>
  <hyperlinks>
    <hyperlink ref="A28" location="Kapitalmarkedsstatistik!A1" display="Tilbage til Udlånsvirksomhed" xr:uid="{00000000-0004-0000-1D00-000000000000}"/>
  </hyperlinks>
  <pageMargins left="0.74803149606299213" right="0.74803149606299213" top="0.98425196850393704" bottom="0.98425196850393704" header="0" footer="0"/>
  <pageSetup paperSize="9" scale="66" orientation="landscape"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Ark31">
    <pageSetUpPr fitToPage="1"/>
  </sheetPr>
  <dimension ref="A2:U28"/>
  <sheetViews>
    <sheetView workbookViewId="0">
      <pane xSplit="1" ySplit="4" topLeftCell="M5" activePane="bottomRight" state="frozen"/>
      <selection pane="topRight" activeCell="B1" sqref="B1"/>
      <selection pane="bottomLeft" activeCell="A5" sqref="A5"/>
      <selection pane="bottomRight" activeCell="T3" sqref="T3"/>
    </sheetView>
  </sheetViews>
  <sheetFormatPr defaultRowHeight="12.75" x14ac:dyDescent="0.2"/>
  <cols>
    <col min="1" max="1" width="112.5703125" bestFit="1" customWidth="1"/>
    <col min="2" max="5" width="10.7109375" customWidth="1"/>
    <col min="6" max="7" width="11.28515625" bestFit="1" customWidth="1"/>
    <col min="8" max="8" width="9.85546875" customWidth="1"/>
    <col min="18" max="18" width="9.140625" style="248"/>
  </cols>
  <sheetData>
    <row r="2" spans="1:21" x14ac:dyDescent="0.2">
      <c r="A2" s="1" t="s">
        <v>225</v>
      </c>
    </row>
    <row r="3" spans="1:21" x14ac:dyDescent="0.2">
      <c r="A3" s="2" t="s">
        <v>0</v>
      </c>
      <c r="B3" s="108">
        <v>2000</v>
      </c>
      <c r="C3" s="108">
        <v>2001</v>
      </c>
      <c r="D3" s="108">
        <v>2002</v>
      </c>
      <c r="E3" s="108">
        <v>2003</v>
      </c>
      <c r="F3" s="108">
        <v>2004</v>
      </c>
      <c r="G3" s="111">
        <v>2005</v>
      </c>
      <c r="H3" s="111">
        <v>2006</v>
      </c>
      <c r="I3" s="111">
        <v>2007</v>
      </c>
      <c r="J3" s="70">
        <v>2008</v>
      </c>
      <c r="K3" s="70">
        <v>2009</v>
      </c>
      <c r="L3" s="111">
        <v>2010</v>
      </c>
      <c r="M3" s="111">
        <v>2011</v>
      </c>
      <c r="N3" s="111">
        <v>2012</v>
      </c>
      <c r="O3" s="111">
        <v>2013</v>
      </c>
      <c r="P3" s="111">
        <v>2014</v>
      </c>
      <c r="Q3" s="111">
        <v>2015</v>
      </c>
      <c r="R3" s="111">
        <v>2016</v>
      </c>
      <c r="S3" s="111">
        <v>2017</v>
      </c>
      <c r="T3" s="111">
        <v>2018</v>
      </c>
      <c r="U3" s="111">
        <v>2019</v>
      </c>
    </row>
    <row r="4" spans="1:21" x14ac:dyDescent="0.2">
      <c r="A4" s="5" t="s">
        <v>1</v>
      </c>
      <c r="B4" s="6">
        <v>26877.231144000005</v>
      </c>
      <c r="C4" s="6">
        <v>89292.051389</v>
      </c>
      <c r="D4" s="6">
        <v>72899.587599000006</v>
      </c>
      <c r="E4" s="6">
        <v>98485.154978999984</v>
      </c>
      <c r="F4" s="39">
        <v>128405.68159000001</v>
      </c>
      <c r="G4" s="39">
        <v>145222.54347199996</v>
      </c>
      <c r="H4" s="39">
        <v>61603.005494999998</v>
      </c>
      <c r="I4" s="39">
        <v>4514.3058640000063</v>
      </c>
      <c r="J4" s="39">
        <v>70509.876145000002</v>
      </c>
      <c r="K4" s="39">
        <v>234613.41672700003</v>
      </c>
      <c r="L4" s="39">
        <v>125837.66649199999</v>
      </c>
      <c r="M4" s="39">
        <v>70842.667117000005</v>
      </c>
      <c r="N4" s="39">
        <v>75650.926406999992</v>
      </c>
      <c r="O4" s="39">
        <v>16105.417618999998</v>
      </c>
      <c r="P4" s="39">
        <v>13731.556701000003</v>
      </c>
      <c r="Q4" s="39">
        <v>-31847.116441000002</v>
      </c>
      <c r="R4" s="39">
        <v>9628.3594939999948</v>
      </c>
      <c r="S4" s="39">
        <v>34268.000824000024</v>
      </c>
      <c r="T4" s="39">
        <v>12808.690182999992</v>
      </c>
      <c r="U4" s="39">
        <v>-2433.5693199999878</v>
      </c>
    </row>
    <row r="5" spans="1:21" x14ac:dyDescent="0.2">
      <c r="B5" s="9"/>
      <c r="C5" s="9"/>
      <c r="D5" s="9"/>
      <c r="E5" s="9"/>
      <c r="F5" s="40"/>
      <c r="G5" s="40"/>
      <c r="H5" s="71"/>
      <c r="I5" s="71"/>
      <c r="J5" s="71"/>
      <c r="K5" s="71"/>
      <c r="L5" s="71"/>
      <c r="M5" s="71"/>
      <c r="N5" s="71"/>
      <c r="O5" s="71"/>
      <c r="P5" s="71"/>
      <c r="Q5" s="71"/>
      <c r="R5" s="71"/>
      <c r="S5" s="71"/>
      <c r="T5" s="71"/>
      <c r="U5" s="71">
        <v>0</v>
      </c>
    </row>
    <row r="6" spans="1:21" x14ac:dyDescent="0.2">
      <c r="A6" t="s">
        <v>2</v>
      </c>
      <c r="B6" s="9">
        <v>14069.780855000003</v>
      </c>
      <c r="C6" s="9">
        <v>15387.771525999999</v>
      </c>
      <c r="D6" s="9">
        <v>10561.183155999999</v>
      </c>
      <c r="E6" s="9">
        <v>16980.97536</v>
      </c>
      <c r="F6" s="40">
        <v>23507.325497999998</v>
      </c>
      <c r="G6" s="40">
        <v>31111.362654000004</v>
      </c>
      <c r="H6" s="71">
        <v>28851.522882999991</v>
      </c>
      <c r="I6" s="71">
        <v>23184.912391000005</v>
      </c>
      <c r="J6" s="71">
        <v>23149.476406999998</v>
      </c>
      <c r="K6" s="71">
        <v>12174.819869999998</v>
      </c>
      <c r="L6" s="71">
        <v>13608.764494999999</v>
      </c>
      <c r="M6" s="71">
        <v>14344.086505000001</v>
      </c>
      <c r="N6" s="71">
        <v>19091.733534999996</v>
      </c>
      <c r="O6" s="71">
        <v>507.07364500000222</v>
      </c>
      <c r="P6" s="71">
        <v>12666.476136999998</v>
      </c>
      <c r="Q6" s="71">
        <v>-5492.5659999999989</v>
      </c>
      <c r="R6" s="71">
        <v>-2056.8785060000027</v>
      </c>
      <c r="S6" s="71">
        <v>12041.311972000007</v>
      </c>
      <c r="T6" s="71">
        <v>24424.380957999991</v>
      </c>
      <c r="U6" s="71">
        <v>28358.106884999994</v>
      </c>
    </row>
    <row r="7" spans="1:21" x14ac:dyDescent="0.2">
      <c r="A7" t="s">
        <v>3</v>
      </c>
      <c r="B7" s="9">
        <v>10237.374207000001</v>
      </c>
      <c r="C7" s="9">
        <v>9094.7042469999997</v>
      </c>
      <c r="D7" s="9">
        <v>2560.2030100000002</v>
      </c>
      <c r="E7" s="9">
        <v>3989.8131250000006</v>
      </c>
      <c r="F7" s="40">
        <v>4203.0552829999997</v>
      </c>
      <c r="G7" s="40">
        <v>4025.5671960000004</v>
      </c>
      <c r="H7" s="71">
        <v>3081.0613719999997</v>
      </c>
      <c r="I7" s="71">
        <v>2894.2127709999995</v>
      </c>
      <c r="J7" s="71">
        <v>2104.7286720000002</v>
      </c>
      <c r="K7" s="71">
        <v>1399.8955819999999</v>
      </c>
      <c r="L7" s="71">
        <v>1232.8966409999998</v>
      </c>
      <c r="M7" s="71">
        <v>2475.0953560000003</v>
      </c>
      <c r="N7" s="71">
        <v>5576.5883000000003</v>
      </c>
      <c r="O7" s="71">
        <v>-5278.3649150000001</v>
      </c>
      <c r="P7" s="71">
        <v>3847.935203</v>
      </c>
      <c r="Q7" s="71">
        <v>-2069.3064689999997</v>
      </c>
      <c r="R7" s="71">
        <v>-2087.091426</v>
      </c>
      <c r="S7" s="71">
        <v>5025.9121629999991</v>
      </c>
      <c r="T7" s="71">
        <v>12955.511881999999</v>
      </c>
      <c r="U7" s="71">
        <v>22084.583521</v>
      </c>
    </row>
    <row r="8" spans="1:21" x14ac:dyDescent="0.2">
      <c r="A8" t="s">
        <v>4</v>
      </c>
      <c r="B8" s="9">
        <v>191.696461</v>
      </c>
      <c r="C8" s="9">
        <v>170.080457</v>
      </c>
      <c r="D8" s="9">
        <v>334.68330099999997</v>
      </c>
      <c r="E8" s="9">
        <v>365.27572599999996</v>
      </c>
      <c r="F8" s="40">
        <v>340.486535</v>
      </c>
      <c r="G8" s="40">
        <v>266.104555</v>
      </c>
      <c r="H8" s="71">
        <v>266.13723699999997</v>
      </c>
      <c r="I8" s="71">
        <v>316.68892700000004</v>
      </c>
      <c r="J8" s="71">
        <v>346.53468199999998</v>
      </c>
      <c r="K8" s="71">
        <v>14.498805000000004</v>
      </c>
      <c r="L8" s="71">
        <v>-5.980078000000006</v>
      </c>
      <c r="M8" s="71">
        <v>181.00044700000001</v>
      </c>
      <c r="N8" s="71">
        <v>1367.6759</v>
      </c>
      <c r="O8" s="71">
        <v>-251.41209000000001</v>
      </c>
      <c r="P8" s="71">
        <v>1241.10231</v>
      </c>
      <c r="Q8" s="71">
        <v>-147.85755499999999</v>
      </c>
      <c r="R8" s="71">
        <v>-29.615561000000014</v>
      </c>
      <c r="S8" s="71">
        <v>1104.6921379999999</v>
      </c>
      <c r="T8" s="71">
        <v>1902.641255</v>
      </c>
      <c r="U8" s="71">
        <v>2752.0048379999998</v>
      </c>
    </row>
    <row r="9" spans="1:21" x14ac:dyDescent="0.2">
      <c r="A9" t="s">
        <v>5</v>
      </c>
      <c r="B9" s="9">
        <v>1043.1859520000003</v>
      </c>
      <c r="C9" s="9">
        <v>1227.385691</v>
      </c>
      <c r="D9" s="9">
        <v>1397.2462930000002</v>
      </c>
      <c r="E9" s="9">
        <v>2062.7239479999998</v>
      </c>
      <c r="F9" s="40">
        <v>2102.9597660000004</v>
      </c>
      <c r="G9" s="40">
        <v>1795.924094</v>
      </c>
      <c r="H9" s="71">
        <v>876.23827600000004</v>
      </c>
      <c r="I9" s="71">
        <v>868.40555100000006</v>
      </c>
      <c r="J9" s="71">
        <v>1198.5766649999998</v>
      </c>
      <c r="K9" s="71">
        <v>901.57404399999996</v>
      </c>
      <c r="L9" s="71">
        <v>519.96155300000009</v>
      </c>
      <c r="M9" s="71">
        <v>1158.3444930000001</v>
      </c>
      <c r="N9" s="71">
        <v>1417.3777169999998</v>
      </c>
      <c r="O9" s="71">
        <v>-1045.082406</v>
      </c>
      <c r="P9" s="71">
        <v>1129.8823310000002</v>
      </c>
      <c r="Q9" s="71">
        <v>-619.61131399999999</v>
      </c>
      <c r="R9" s="71">
        <v>-692.47954200000004</v>
      </c>
      <c r="S9" s="71">
        <v>854.33041400000002</v>
      </c>
      <c r="T9" s="71">
        <v>813.32647400000019</v>
      </c>
      <c r="U9" s="71">
        <v>894.58178300000009</v>
      </c>
    </row>
    <row r="10" spans="1:21" x14ac:dyDescent="0.2">
      <c r="A10" t="s">
        <v>6</v>
      </c>
      <c r="B10" s="9">
        <v>771.434934</v>
      </c>
      <c r="C10" s="9">
        <v>1112.8841419999999</v>
      </c>
      <c r="D10" s="9">
        <v>2213.6158379999997</v>
      </c>
      <c r="E10" s="9">
        <v>4546.8330210000004</v>
      </c>
      <c r="F10" s="40">
        <v>8607.1207289999984</v>
      </c>
      <c r="G10" s="40">
        <v>9915.8166580000016</v>
      </c>
      <c r="H10" s="71">
        <v>8302.8613509999996</v>
      </c>
      <c r="I10" s="71">
        <v>7007.5180170000021</v>
      </c>
      <c r="J10" s="71">
        <v>4809.6425439999994</v>
      </c>
      <c r="K10" s="71">
        <v>3420.6823480000003</v>
      </c>
      <c r="L10" s="71">
        <v>3779.5334310000003</v>
      </c>
      <c r="M10" s="71">
        <v>1907.0437730000001</v>
      </c>
      <c r="N10" s="71">
        <v>1411.4107999999999</v>
      </c>
      <c r="O10" s="71">
        <v>226.49201700000037</v>
      </c>
      <c r="P10" s="71">
        <v>-671.25486200000023</v>
      </c>
      <c r="Q10" s="71">
        <v>-2677.4065029999997</v>
      </c>
      <c r="R10" s="71">
        <v>-1496.7715409999994</v>
      </c>
      <c r="S10" s="71">
        <v>-2343.0882879999999</v>
      </c>
      <c r="T10" s="71">
        <v>-1678.8758530000005</v>
      </c>
      <c r="U10" s="71">
        <v>-6110.7467850000003</v>
      </c>
    </row>
    <row r="11" spans="1:21" x14ac:dyDescent="0.2">
      <c r="A11" t="s">
        <v>7</v>
      </c>
      <c r="B11" s="9">
        <v>1826.0893009999998</v>
      </c>
      <c r="C11" s="9">
        <v>3782.7169889999996</v>
      </c>
      <c r="D11" s="9">
        <v>4055.434714</v>
      </c>
      <c r="E11" s="9">
        <v>6016.3295399999988</v>
      </c>
      <c r="F11" s="40">
        <v>8253.7031850000003</v>
      </c>
      <c r="G11" s="40">
        <v>15107.950151000003</v>
      </c>
      <c r="H11" s="71">
        <v>16325.224647000001</v>
      </c>
      <c r="I11" s="71">
        <v>12098.087125</v>
      </c>
      <c r="J11" s="71">
        <v>14689.993843999999</v>
      </c>
      <c r="K11" s="71">
        <v>6438.1690909999998</v>
      </c>
      <c r="L11" s="71">
        <v>8082.3529480000007</v>
      </c>
      <c r="M11" s="71">
        <v>8622.602436000001</v>
      </c>
      <c r="N11" s="71">
        <v>9318.6808180000025</v>
      </c>
      <c r="O11" s="71">
        <v>6855.4410389999985</v>
      </c>
      <c r="P11" s="71">
        <v>7118.8111550000021</v>
      </c>
      <c r="Q11" s="71">
        <v>21.615841000001865</v>
      </c>
      <c r="R11" s="71">
        <v>2249.0795639999997</v>
      </c>
      <c r="S11" s="71">
        <v>7399.4655449999991</v>
      </c>
      <c r="T11" s="71">
        <v>10431.777199999995</v>
      </c>
      <c r="U11" s="71">
        <v>8737.6835280000014</v>
      </c>
    </row>
    <row r="12" spans="1:21" x14ac:dyDescent="0.2">
      <c r="A12" t="s">
        <v>8</v>
      </c>
      <c r="B12" s="9">
        <v>12807.450289000002</v>
      </c>
      <c r="C12" s="9">
        <v>73904.279863000003</v>
      </c>
      <c r="D12" s="9">
        <v>62338.404442999985</v>
      </c>
      <c r="E12" s="9">
        <v>81504.179618999988</v>
      </c>
      <c r="F12" s="40">
        <v>104898.356092</v>
      </c>
      <c r="G12" s="40">
        <v>114111.18081799996</v>
      </c>
      <c r="H12" s="71">
        <v>32751.482612000003</v>
      </c>
      <c r="I12" s="71">
        <v>-18670.606527</v>
      </c>
      <c r="J12" s="71">
        <v>47360.399738000007</v>
      </c>
      <c r="K12" s="71">
        <v>222438.59685700003</v>
      </c>
      <c r="L12" s="71">
        <v>112228.90199699999</v>
      </c>
      <c r="M12" s="71">
        <v>56498.580612000005</v>
      </c>
      <c r="N12" s="71">
        <v>56559.192872</v>
      </c>
      <c r="O12" s="71">
        <v>15598.343973999996</v>
      </c>
      <c r="P12" s="71">
        <v>1065.0805640000053</v>
      </c>
      <c r="Q12" s="71">
        <v>-26354.550441000003</v>
      </c>
      <c r="R12" s="71">
        <v>11685.237999999987</v>
      </c>
      <c r="S12" s="71">
        <v>22226.688852000021</v>
      </c>
      <c r="T12" s="71">
        <v>-11615.690774999997</v>
      </c>
      <c r="U12" s="71">
        <v>-30791.676205000007</v>
      </c>
    </row>
    <row r="13" spans="1:21" x14ac:dyDescent="0.2">
      <c r="A13" t="s">
        <v>9</v>
      </c>
      <c r="B13" s="9">
        <v>10971.728883</v>
      </c>
      <c r="C13" s="9">
        <v>64389.992023999992</v>
      </c>
      <c r="D13" s="9">
        <v>51644.697177000002</v>
      </c>
      <c r="E13" s="9">
        <v>66769.960349000001</v>
      </c>
      <c r="F13" s="40">
        <v>83882.745211000001</v>
      </c>
      <c r="G13" s="40">
        <v>92260.179609000013</v>
      </c>
      <c r="H13" s="71">
        <v>24332.819176000008</v>
      </c>
      <c r="I13" s="71">
        <v>-16677.121001</v>
      </c>
      <c r="J13" s="71">
        <v>39672.001233000003</v>
      </c>
      <c r="K13" s="71">
        <v>188959.533199</v>
      </c>
      <c r="L13" s="71">
        <v>92413.782605999993</v>
      </c>
      <c r="M13" s="71">
        <v>46224.161598000006</v>
      </c>
      <c r="N13" s="71">
        <v>45840.595380999992</v>
      </c>
      <c r="O13" s="71">
        <v>11975.901327999998</v>
      </c>
      <c r="P13" s="71">
        <v>-1163.2813880000112</v>
      </c>
      <c r="Q13" s="71">
        <v>-24481.826950999999</v>
      </c>
      <c r="R13" s="71">
        <v>5607.9929909999973</v>
      </c>
      <c r="S13" s="71">
        <v>12656.185711000015</v>
      </c>
      <c r="T13" s="71">
        <v>-12150.635847000001</v>
      </c>
      <c r="U13" s="71">
        <v>-27272.875558000007</v>
      </c>
    </row>
    <row r="14" spans="1:21" x14ac:dyDescent="0.2">
      <c r="A14" t="s">
        <v>10</v>
      </c>
      <c r="B14" s="9">
        <v>1347.9906269999999</v>
      </c>
      <c r="C14" s="9">
        <v>7550.4329570000018</v>
      </c>
      <c r="D14" s="9">
        <v>8288.1015409999982</v>
      </c>
      <c r="E14" s="9">
        <v>10563.217016000001</v>
      </c>
      <c r="F14" s="40">
        <v>14070.292122000001</v>
      </c>
      <c r="G14" s="40">
        <v>14998.980772999999</v>
      </c>
      <c r="H14" s="71">
        <v>5980.5246149999975</v>
      </c>
      <c r="I14" s="71">
        <v>-1621.3423440000001</v>
      </c>
      <c r="J14" s="71">
        <v>5447.595287000001</v>
      </c>
      <c r="K14" s="71">
        <v>23647.189627999996</v>
      </c>
      <c r="L14" s="71">
        <v>13846.250589000003</v>
      </c>
      <c r="M14" s="71">
        <v>6828.5164179999992</v>
      </c>
      <c r="N14" s="71">
        <v>6975.3575499999979</v>
      </c>
      <c r="O14" s="71">
        <v>2424.5516880000005</v>
      </c>
      <c r="P14" s="71">
        <v>1928.3021979999996</v>
      </c>
      <c r="Q14" s="71">
        <v>-1059.7642999999991</v>
      </c>
      <c r="R14" s="71">
        <v>5646.6652700000022</v>
      </c>
      <c r="S14" s="71">
        <v>7571.471481999999</v>
      </c>
      <c r="T14" s="71">
        <v>-36.466284000000087</v>
      </c>
      <c r="U14" s="71">
        <v>-2696.3860650000015</v>
      </c>
    </row>
    <row r="15" spans="1:21" x14ac:dyDescent="0.2">
      <c r="A15" t="s">
        <v>11</v>
      </c>
      <c r="B15" s="9">
        <v>487.73077899999993</v>
      </c>
      <c r="C15" s="9">
        <v>1963.8548820000001</v>
      </c>
      <c r="D15" s="9">
        <v>2405.6057249999999</v>
      </c>
      <c r="E15" s="9">
        <v>4171.0022540000009</v>
      </c>
      <c r="F15" s="40">
        <v>6945.3187590000007</v>
      </c>
      <c r="G15" s="40">
        <v>6852.0204359999998</v>
      </c>
      <c r="H15" s="71">
        <v>2438.1388210000005</v>
      </c>
      <c r="I15" s="71">
        <v>-372.14318200000002</v>
      </c>
      <c r="J15" s="71">
        <v>2240.8032179999996</v>
      </c>
      <c r="K15" s="71">
        <v>9831.874029999999</v>
      </c>
      <c r="L15" s="71">
        <v>5968.8688020000009</v>
      </c>
      <c r="M15" s="71">
        <v>3445.9025960000008</v>
      </c>
      <c r="N15" s="71">
        <v>3743.2399410000003</v>
      </c>
      <c r="O15" s="71">
        <v>1197.8909580000002</v>
      </c>
      <c r="P15" s="71">
        <v>300.059754</v>
      </c>
      <c r="Q15" s="71">
        <v>-812.95919000000015</v>
      </c>
      <c r="R15" s="71">
        <v>430.57973900000036</v>
      </c>
      <c r="S15" s="71">
        <v>1999.0316589999998</v>
      </c>
      <c r="T15" s="71">
        <v>571.4113560000003</v>
      </c>
      <c r="U15" s="71">
        <v>-822.414582</v>
      </c>
    </row>
    <row r="16" spans="1:21" x14ac:dyDescent="0.2">
      <c r="A16" s="11"/>
      <c r="B16" s="12"/>
      <c r="C16" s="12"/>
      <c r="D16" s="12"/>
      <c r="E16" s="12"/>
      <c r="F16" s="40"/>
      <c r="G16" s="40"/>
      <c r="H16" s="71"/>
      <c r="I16" s="71"/>
      <c r="J16" s="71"/>
      <c r="K16" s="71"/>
      <c r="L16" s="71"/>
      <c r="M16" s="71"/>
      <c r="N16" s="71"/>
      <c r="O16" s="71"/>
      <c r="P16" s="71"/>
      <c r="Q16" s="71"/>
      <c r="R16" s="71"/>
      <c r="S16" s="71"/>
      <c r="T16" s="71"/>
      <c r="U16" s="71">
        <v>0</v>
      </c>
    </row>
    <row r="17" spans="1:21" x14ac:dyDescent="0.2">
      <c r="A17" s="13" t="s">
        <v>12</v>
      </c>
      <c r="B17" s="6">
        <v>5754.890577000001</v>
      </c>
      <c r="C17" s="6">
        <v>13061.565377000001</v>
      </c>
      <c r="D17" s="6">
        <v>13014.303791999999</v>
      </c>
      <c r="E17" s="6">
        <v>28088.503048000006</v>
      </c>
      <c r="F17" s="39">
        <v>26312.588549999997</v>
      </c>
      <c r="G17" s="39">
        <v>40591.153401000003</v>
      </c>
      <c r="H17" s="39">
        <v>21926.557644999993</v>
      </c>
      <c r="I17" s="39">
        <v>16862.267035999997</v>
      </c>
      <c r="J17" s="39">
        <v>55924.472158000004</v>
      </c>
      <c r="K17" s="39">
        <v>24332.102847000002</v>
      </c>
      <c r="L17" s="39">
        <v>22133.622269</v>
      </c>
      <c r="M17" s="39">
        <v>33222.888387000006</v>
      </c>
      <c r="N17" s="39">
        <v>32686.646053</v>
      </c>
      <c r="O17" s="39">
        <v>25152.187743999995</v>
      </c>
      <c r="P17" s="39">
        <v>17068.223443000006</v>
      </c>
      <c r="Q17" s="39">
        <v>1727.9617720000015</v>
      </c>
      <c r="R17" s="39">
        <v>6308.5245899999973</v>
      </c>
      <c r="S17" s="39">
        <v>8340.2072089999947</v>
      </c>
      <c r="T17" s="39">
        <v>-2328.0994619999929</v>
      </c>
      <c r="U17" s="39">
        <v>-3619.4708399999981</v>
      </c>
    </row>
    <row r="18" spans="1:21" x14ac:dyDescent="0.2">
      <c r="B18" s="9"/>
      <c r="C18" s="9"/>
      <c r="D18" s="9"/>
      <c r="E18" s="9"/>
      <c r="F18" s="40"/>
      <c r="G18" s="40"/>
      <c r="H18" s="71"/>
      <c r="I18" s="71"/>
      <c r="J18" s="71"/>
      <c r="K18" s="71"/>
      <c r="L18" s="71"/>
      <c r="M18" s="71"/>
      <c r="N18" s="71"/>
      <c r="O18" s="71"/>
      <c r="P18" s="71"/>
      <c r="Q18" s="71"/>
      <c r="R18" s="71"/>
      <c r="S18" s="71"/>
      <c r="T18" s="71"/>
      <c r="U18" s="71">
        <v>0</v>
      </c>
    </row>
    <row r="19" spans="1:21" x14ac:dyDescent="0.2">
      <c r="A19" t="s">
        <v>13</v>
      </c>
      <c r="B19" s="9">
        <v>2715.9681490000003</v>
      </c>
      <c r="C19" s="9">
        <v>3162.3267670000005</v>
      </c>
      <c r="D19" s="9">
        <v>4111.6289539999998</v>
      </c>
      <c r="E19" s="9">
        <v>9963.0154210000019</v>
      </c>
      <c r="F19" s="40">
        <v>12529.456668000001</v>
      </c>
      <c r="G19" s="40">
        <v>17984.740418999998</v>
      </c>
      <c r="H19" s="71">
        <v>9233.1320009999981</v>
      </c>
      <c r="I19" s="71">
        <v>-3834.8351420000008</v>
      </c>
      <c r="J19" s="71">
        <v>8490.1179489999995</v>
      </c>
      <c r="K19" s="71">
        <v>2004.517710000001</v>
      </c>
      <c r="L19" s="71">
        <v>2700.6471689999998</v>
      </c>
      <c r="M19" s="71">
        <v>11619.327088999999</v>
      </c>
      <c r="N19" s="71">
        <v>15669.170359999998</v>
      </c>
      <c r="O19" s="71">
        <v>16100.759612000002</v>
      </c>
      <c r="P19" s="71">
        <v>8186.7422260000021</v>
      </c>
      <c r="Q19" s="71">
        <v>8669.9859329999981</v>
      </c>
      <c r="R19" s="71">
        <v>7771.7587410000015</v>
      </c>
      <c r="S19" s="71">
        <v>12174.138874999999</v>
      </c>
      <c r="T19" s="71">
        <v>1592.1969370000002</v>
      </c>
      <c r="U19" s="71">
        <v>-1560.3430800000001</v>
      </c>
    </row>
    <row r="20" spans="1:21" x14ac:dyDescent="0.2">
      <c r="A20" t="s">
        <v>14</v>
      </c>
      <c r="B20" s="9">
        <v>1154.6445200000001</v>
      </c>
      <c r="C20" s="9">
        <v>2834.0156589999997</v>
      </c>
      <c r="D20" s="9">
        <v>1510.7002129999996</v>
      </c>
      <c r="E20" s="9">
        <v>6323.7767920000006</v>
      </c>
      <c r="F20" s="40">
        <v>2243.0330509999994</v>
      </c>
      <c r="G20" s="40">
        <v>3206.041103</v>
      </c>
      <c r="H20" s="71">
        <v>394.78041400000041</v>
      </c>
      <c r="I20" s="71">
        <v>4587.2354869999999</v>
      </c>
      <c r="J20" s="71">
        <v>6603.8828780000013</v>
      </c>
      <c r="K20" s="71">
        <v>459.71015699999975</v>
      </c>
      <c r="L20" s="71">
        <v>4787.9255009999988</v>
      </c>
      <c r="M20" s="71">
        <v>4935.5852270000014</v>
      </c>
      <c r="N20" s="71">
        <v>3735.3036390000002</v>
      </c>
      <c r="O20" s="71">
        <v>3794.1430579999983</v>
      </c>
      <c r="P20" s="71">
        <v>441.43486900000039</v>
      </c>
      <c r="Q20" s="71">
        <v>-867.82907100000034</v>
      </c>
      <c r="R20" s="71">
        <v>-4226.1762179999996</v>
      </c>
      <c r="S20" s="71">
        <v>-2704.013328</v>
      </c>
      <c r="T20" s="71">
        <v>-211.42632799999956</v>
      </c>
      <c r="U20" s="71">
        <v>-307.8306520000001</v>
      </c>
    </row>
    <row r="21" spans="1:21" x14ac:dyDescent="0.2">
      <c r="A21" t="s">
        <v>15</v>
      </c>
      <c r="B21" s="9">
        <v>1884.277908</v>
      </c>
      <c r="C21" s="9">
        <v>7065.2229510000006</v>
      </c>
      <c r="D21" s="9">
        <v>7391.9746250000007</v>
      </c>
      <c r="E21" s="9">
        <v>11801.710835</v>
      </c>
      <c r="F21" s="40">
        <v>11540.098830999999</v>
      </c>
      <c r="G21" s="40">
        <v>19400.371878999998</v>
      </c>
      <c r="H21" s="71">
        <v>12298.64523</v>
      </c>
      <c r="I21" s="71">
        <v>16109.866690999999</v>
      </c>
      <c r="J21" s="71">
        <v>40830.471331000001</v>
      </c>
      <c r="K21" s="71">
        <v>21867.874980000004</v>
      </c>
      <c r="L21" s="71">
        <v>14645.049598999998</v>
      </c>
      <c r="M21" s="71">
        <v>16667.976071000005</v>
      </c>
      <c r="N21" s="71">
        <v>13282.172054000001</v>
      </c>
      <c r="O21" s="71">
        <v>5257.2850739999994</v>
      </c>
      <c r="P21" s="71">
        <v>8440.046347999998</v>
      </c>
      <c r="Q21" s="71">
        <v>-6074.1950899999993</v>
      </c>
      <c r="R21" s="71">
        <v>-4235.2557980000011</v>
      </c>
      <c r="S21" s="71">
        <v>-1129.918338000005</v>
      </c>
      <c r="T21" s="71">
        <v>-3708.8700709999976</v>
      </c>
      <c r="U21" s="71">
        <v>-1751.2971080000007</v>
      </c>
    </row>
    <row r="22" spans="1:21" x14ac:dyDescent="0.2">
      <c r="A22" s="11"/>
      <c r="B22" s="14"/>
      <c r="C22" s="14"/>
      <c r="D22" s="14"/>
      <c r="E22" s="14"/>
      <c r="F22" s="40"/>
      <c r="G22" s="40"/>
      <c r="H22" s="71"/>
      <c r="I22" s="71"/>
      <c r="J22" s="71"/>
      <c r="K22" s="71"/>
      <c r="L22" s="71"/>
      <c r="M22" s="71"/>
      <c r="N22" s="71"/>
      <c r="O22" s="71"/>
      <c r="P22" s="71"/>
      <c r="Q22" s="71"/>
      <c r="R22" s="71"/>
      <c r="S22" s="71"/>
      <c r="T22" s="71"/>
      <c r="U22" s="71">
        <v>0</v>
      </c>
    </row>
    <row r="23" spans="1:21" x14ac:dyDescent="0.2">
      <c r="A23" s="13" t="s">
        <v>16</v>
      </c>
      <c r="B23" s="15">
        <v>285.76955199999998</v>
      </c>
      <c r="C23" s="15">
        <v>1055.2997740000001</v>
      </c>
      <c r="D23" s="15">
        <v>847.65771399999994</v>
      </c>
      <c r="E23" s="15">
        <v>1865.1617639999999</v>
      </c>
      <c r="F23" s="39">
        <v>1003.342494</v>
      </c>
      <c r="G23" s="39">
        <v>5750.744740000001</v>
      </c>
      <c r="H23" s="39">
        <v>1181.6142170000001</v>
      </c>
      <c r="I23" s="39">
        <v>712.84259399999996</v>
      </c>
      <c r="J23" s="39">
        <v>2208.4662779999999</v>
      </c>
      <c r="K23" s="39">
        <v>1493.747329</v>
      </c>
      <c r="L23" s="39">
        <v>3020.2002680000001</v>
      </c>
      <c r="M23" s="39">
        <v>3295.9013039999995</v>
      </c>
      <c r="N23" s="39">
        <v>2738.9018060000003</v>
      </c>
      <c r="O23" s="39">
        <v>907.47876799999995</v>
      </c>
      <c r="P23" s="39">
        <v>969.22913400000016</v>
      </c>
      <c r="Q23" s="39">
        <v>449.82457899999969</v>
      </c>
      <c r="R23" s="39">
        <v>-21.907397000000003</v>
      </c>
      <c r="S23" s="39">
        <v>213.20552999999978</v>
      </c>
      <c r="T23" s="39">
        <v>-282.25878900000021</v>
      </c>
      <c r="U23" s="39">
        <v>-247.52650900000003</v>
      </c>
    </row>
    <row r="24" spans="1:21" ht="13.5" thickBot="1" x14ac:dyDescent="0.25">
      <c r="A24" s="16" t="s">
        <v>17</v>
      </c>
      <c r="B24" s="17">
        <v>32917.891273000008</v>
      </c>
      <c r="C24" s="17">
        <v>103408.91653999999</v>
      </c>
      <c r="D24" s="17">
        <v>86761.549104999984</v>
      </c>
      <c r="E24" s="17">
        <v>128438.81979100002</v>
      </c>
      <c r="F24" s="41">
        <v>155721.61263399999</v>
      </c>
      <c r="G24" s="42">
        <v>191564.441613</v>
      </c>
      <c r="H24" s="41">
        <v>84711.177357000008</v>
      </c>
      <c r="I24" s="41">
        <v>22089.415494000004</v>
      </c>
      <c r="J24" s="41">
        <v>128642.81458100001</v>
      </c>
      <c r="K24" s="41">
        <v>260439.26690300001</v>
      </c>
      <c r="L24" s="41">
        <v>150991.48902900002</v>
      </c>
      <c r="M24" s="41">
        <v>107361.45680799999</v>
      </c>
      <c r="N24" s="41">
        <v>111076.474266</v>
      </c>
      <c r="O24" s="41">
        <v>42165.084130999996</v>
      </c>
      <c r="P24" s="41">
        <v>31769.009278000009</v>
      </c>
      <c r="Q24" s="41">
        <v>-29669.330089999999</v>
      </c>
      <c r="R24" s="41">
        <v>8916.7788219999966</v>
      </c>
      <c r="S24" s="41">
        <v>42821.413563000031</v>
      </c>
      <c r="T24" s="41">
        <v>10198.331931999983</v>
      </c>
      <c r="U24" s="41">
        <v>-6300.5666689999998</v>
      </c>
    </row>
    <row r="25" spans="1:21" x14ac:dyDescent="0.2">
      <c r="A25" s="68" t="s">
        <v>132</v>
      </c>
      <c r="K25" s="71"/>
      <c r="L25" s="71"/>
      <c r="M25" s="71"/>
    </row>
    <row r="26" spans="1:21" x14ac:dyDescent="0.2">
      <c r="A26" s="18" t="s">
        <v>20</v>
      </c>
      <c r="G26" s="9"/>
    </row>
    <row r="27" spans="1:21" x14ac:dyDescent="0.2">
      <c r="A27" s="252" t="s">
        <v>195</v>
      </c>
    </row>
    <row r="28" spans="1:21" x14ac:dyDescent="0.2">
      <c r="A28" s="19" t="s">
        <v>21</v>
      </c>
    </row>
  </sheetData>
  <phoneticPr fontId="17" type="noConversion"/>
  <hyperlinks>
    <hyperlink ref="A28" location="Kapitalmarkedsstatistik!A1" display="Tilbage til Udlånsvirksomhed" xr:uid="{00000000-0004-0000-1E00-000000000000}"/>
  </hyperlinks>
  <pageMargins left="0.74803149606299213" right="0.74803149606299213" top="0.98425196850393704" bottom="0.98425196850393704" header="0" footer="0"/>
  <pageSetup paperSize="9" scale="65" orientation="landscape"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Ark32"/>
  <dimension ref="A2:M307"/>
  <sheetViews>
    <sheetView zoomScaleNormal="100" workbookViewId="0">
      <pane xSplit="1" ySplit="3" topLeftCell="B194" activePane="bottomRight" state="frozen"/>
      <selection activeCell="S38" sqref="S38"/>
      <selection pane="topRight" activeCell="S38" sqref="S38"/>
      <selection pane="bottomLeft" activeCell="S38" sqref="S38"/>
      <selection pane="bottomRight" activeCell="D214" sqref="D214"/>
    </sheetView>
  </sheetViews>
  <sheetFormatPr defaultRowHeight="12.75" x14ac:dyDescent="0.2"/>
  <cols>
    <col min="1" max="1" width="18.7109375" customWidth="1"/>
    <col min="2" max="2" width="10.7109375" customWidth="1"/>
    <col min="3" max="10" width="12.7109375" customWidth="1"/>
    <col min="11" max="12" width="10.7109375" customWidth="1"/>
    <col min="13" max="13" width="16.140625" bestFit="1" customWidth="1"/>
    <col min="14" max="109" width="10.7109375" customWidth="1"/>
  </cols>
  <sheetData>
    <row r="2" spans="1:10" x14ac:dyDescent="0.2">
      <c r="A2" s="1" t="s">
        <v>226</v>
      </c>
    </row>
    <row r="3" spans="1:10" ht="25.5" x14ac:dyDescent="0.2">
      <c r="A3" s="49" t="s">
        <v>0</v>
      </c>
      <c r="B3" s="32"/>
      <c r="C3" s="424" t="s">
        <v>22</v>
      </c>
      <c r="D3" s="424" t="s">
        <v>23</v>
      </c>
      <c r="E3" s="424" t="s">
        <v>24</v>
      </c>
      <c r="F3" s="424" t="s">
        <v>25</v>
      </c>
      <c r="G3" s="424" t="s">
        <v>26</v>
      </c>
      <c r="H3" s="424" t="s">
        <v>27</v>
      </c>
      <c r="I3" s="424" t="s">
        <v>28</v>
      </c>
      <c r="J3" s="424" t="s">
        <v>29</v>
      </c>
    </row>
    <row r="4" spans="1:10" x14ac:dyDescent="0.2">
      <c r="A4" s="724">
        <v>1995</v>
      </c>
      <c r="B4" s="26" t="s">
        <v>30</v>
      </c>
      <c r="C4" s="193">
        <v>1359.6161930000001</v>
      </c>
      <c r="D4" s="193">
        <v>853.31819199999995</v>
      </c>
      <c r="E4" s="193">
        <v>5343.9226449999996</v>
      </c>
      <c r="F4" s="193">
        <v>1030.476173</v>
      </c>
      <c r="G4" s="193">
        <v>239.74779699999999</v>
      </c>
      <c r="H4" s="193">
        <v>1428.933683</v>
      </c>
      <c r="I4" s="193">
        <v>93.400800000000004</v>
      </c>
      <c r="J4" s="193">
        <v>10349.415482999997</v>
      </c>
    </row>
    <row r="5" spans="1:10" x14ac:dyDescent="0.2">
      <c r="A5" s="725"/>
      <c r="B5" s="26" t="s">
        <v>31</v>
      </c>
      <c r="C5" s="193">
        <v>577.47214799999995</v>
      </c>
      <c r="D5" s="193">
        <v>380.73604399999999</v>
      </c>
      <c r="E5" s="193">
        <v>4909.7346960000004</v>
      </c>
      <c r="F5" s="193">
        <v>911.85151399999995</v>
      </c>
      <c r="G5" s="193">
        <v>563.97897799999998</v>
      </c>
      <c r="H5" s="193">
        <v>562.26717900000006</v>
      </c>
      <c r="I5" s="193">
        <v>32.164000000000001</v>
      </c>
      <c r="J5" s="193">
        <v>7938.2045590000007</v>
      </c>
    </row>
    <row r="6" spans="1:10" x14ac:dyDescent="0.2">
      <c r="A6" s="725"/>
      <c r="B6" s="26" t="s">
        <v>32</v>
      </c>
      <c r="C6" s="193">
        <v>530.94999399999995</v>
      </c>
      <c r="D6" s="193">
        <v>612.11701000000005</v>
      </c>
      <c r="E6" s="193">
        <v>6329.1931519999998</v>
      </c>
      <c r="F6" s="193">
        <v>1001.887087</v>
      </c>
      <c r="G6" s="193">
        <v>572.30960100000004</v>
      </c>
      <c r="H6" s="193">
        <v>585.96397200000001</v>
      </c>
      <c r="I6" s="193">
        <v>92.924544999999995</v>
      </c>
      <c r="J6" s="193">
        <v>9725.3453609999997</v>
      </c>
    </row>
    <row r="7" spans="1:10" x14ac:dyDescent="0.2">
      <c r="A7" s="725"/>
      <c r="B7" s="26" t="s">
        <v>33</v>
      </c>
      <c r="C7" s="193">
        <v>422.70252799999997</v>
      </c>
      <c r="D7" s="193">
        <v>460.00837200000001</v>
      </c>
      <c r="E7" s="193">
        <v>4885.6353820000004</v>
      </c>
      <c r="F7" s="193">
        <v>687.09498099999996</v>
      </c>
      <c r="G7" s="193">
        <v>156.10380699999999</v>
      </c>
      <c r="H7" s="193">
        <v>616.04416400000002</v>
      </c>
      <c r="I7" s="193">
        <v>51.941330000000001</v>
      </c>
      <c r="J7" s="193">
        <v>7279.5305640000006</v>
      </c>
    </row>
    <row r="8" spans="1:10" x14ac:dyDescent="0.2">
      <c r="A8" s="725"/>
      <c r="B8" s="26" t="s">
        <v>34</v>
      </c>
      <c r="C8" s="193">
        <v>357.866084</v>
      </c>
      <c r="D8" s="193">
        <v>467.35214200000001</v>
      </c>
      <c r="E8" s="193">
        <v>6091.0370300000004</v>
      </c>
      <c r="F8" s="193">
        <v>1020.363836</v>
      </c>
      <c r="G8" s="193">
        <v>325.07589000000002</v>
      </c>
      <c r="H8" s="193">
        <v>735.84188500000005</v>
      </c>
      <c r="I8" s="193">
        <v>98.810095000000004</v>
      </c>
      <c r="J8" s="193">
        <v>9096.3469620000014</v>
      </c>
    </row>
    <row r="9" spans="1:10" x14ac:dyDescent="0.2">
      <c r="A9" s="725"/>
      <c r="B9" s="26" t="s">
        <v>35</v>
      </c>
      <c r="C9" s="193">
        <v>176.15679800000001</v>
      </c>
      <c r="D9" s="193">
        <v>721.11882100000003</v>
      </c>
      <c r="E9" s="193">
        <v>7019.7820650000003</v>
      </c>
      <c r="F9" s="193">
        <v>1195.7823189999999</v>
      </c>
      <c r="G9" s="193">
        <v>388.96234099999998</v>
      </c>
      <c r="H9" s="193">
        <v>1192.4564009999999</v>
      </c>
      <c r="I9" s="193">
        <v>38.315829000000001</v>
      </c>
      <c r="J9" s="193">
        <v>10732.574574</v>
      </c>
    </row>
    <row r="10" spans="1:10" x14ac:dyDescent="0.2">
      <c r="A10" s="725"/>
      <c r="B10" s="26" t="s">
        <v>36</v>
      </c>
      <c r="C10" s="193">
        <v>1272.3089339999999</v>
      </c>
      <c r="D10" s="193">
        <v>645.17667300000005</v>
      </c>
      <c r="E10" s="193">
        <v>6003.353752</v>
      </c>
      <c r="F10" s="193">
        <v>759.39061900000002</v>
      </c>
      <c r="G10" s="193">
        <v>1083.4169420000001</v>
      </c>
      <c r="H10" s="193">
        <v>1235.324623</v>
      </c>
      <c r="I10" s="193">
        <v>64.271647999999999</v>
      </c>
      <c r="J10" s="193">
        <v>11063.243191</v>
      </c>
    </row>
    <row r="11" spans="1:10" x14ac:dyDescent="0.2">
      <c r="A11" s="725"/>
      <c r="B11" s="26" t="s">
        <v>37</v>
      </c>
      <c r="C11" s="193">
        <v>467.39174800000001</v>
      </c>
      <c r="D11" s="193">
        <v>370.30565000000001</v>
      </c>
      <c r="E11" s="193">
        <v>6210.59764</v>
      </c>
      <c r="F11" s="193">
        <v>719.92260899999997</v>
      </c>
      <c r="G11" s="193">
        <v>350.95543600000002</v>
      </c>
      <c r="H11" s="193">
        <v>773.50821099999996</v>
      </c>
      <c r="I11" s="193">
        <v>101.40600000000001</v>
      </c>
      <c r="J11" s="193">
        <v>8994.0872940000008</v>
      </c>
    </row>
    <row r="12" spans="1:10" x14ac:dyDescent="0.2">
      <c r="A12" s="725"/>
      <c r="B12" s="26" t="s">
        <v>38</v>
      </c>
      <c r="C12" s="193">
        <v>748.58987300000001</v>
      </c>
      <c r="D12" s="193">
        <v>630.10202800000002</v>
      </c>
      <c r="E12" s="193">
        <v>7016.7817070000001</v>
      </c>
      <c r="F12" s="193">
        <v>1283.1438069999999</v>
      </c>
      <c r="G12" s="193">
        <v>647.61640699999998</v>
      </c>
      <c r="H12" s="193">
        <v>882.24712899999997</v>
      </c>
      <c r="I12" s="193">
        <v>163.57724999999999</v>
      </c>
      <c r="J12" s="193">
        <v>11372.058201</v>
      </c>
    </row>
    <row r="13" spans="1:10" x14ac:dyDescent="0.2">
      <c r="A13" s="725"/>
      <c r="B13" s="26" t="s">
        <v>39</v>
      </c>
      <c r="C13" s="193">
        <v>701.17375700000002</v>
      </c>
      <c r="D13" s="193">
        <v>900.40153399999997</v>
      </c>
      <c r="E13" s="193">
        <v>7691.9809210000003</v>
      </c>
      <c r="F13" s="193">
        <v>1001.717938</v>
      </c>
      <c r="G13" s="193">
        <v>848.76912500000003</v>
      </c>
      <c r="H13" s="193">
        <v>1423.15364</v>
      </c>
      <c r="I13" s="193">
        <v>141.609668</v>
      </c>
      <c r="J13" s="193">
        <v>12708.806583</v>
      </c>
    </row>
    <row r="14" spans="1:10" x14ac:dyDescent="0.2">
      <c r="A14" s="725"/>
      <c r="B14" s="26" t="s">
        <v>40</v>
      </c>
      <c r="C14" s="193">
        <v>971.83088399999997</v>
      </c>
      <c r="D14" s="193">
        <v>1049.2521589999999</v>
      </c>
      <c r="E14" s="193">
        <v>8586.7267040000006</v>
      </c>
      <c r="F14" s="193">
        <v>1442.0909389999999</v>
      </c>
      <c r="G14" s="193">
        <v>1110.695866</v>
      </c>
      <c r="H14" s="193">
        <v>2237.3071340000001</v>
      </c>
      <c r="I14" s="193">
        <v>209.12385900000001</v>
      </c>
      <c r="J14" s="193">
        <v>15607.027545000001</v>
      </c>
    </row>
    <row r="15" spans="1:10" ht="13.5" thickBot="1" x14ac:dyDescent="0.25">
      <c r="A15" s="726"/>
      <c r="B15" s="421" t="s">
        <v>41</v>
      </c>
      <c r="C15" s="425">
        <v>1204.0878210000001</v>
      </c>
      <c r="D15" s="425">
        <v>1353.8874040000001</v>
      </c>
      <c r="E15" s="425">
        <v>13613.603766</v>
      </c>
      <c r="F15" s="425">
        <v>3094.3921449999998</v>
      </c>
      <c r="G15" s="425">
        <v>988.18552599999998</v>
      </c>
      <c r="H15" s="425">
        <v>3260.9334909999998</v>
      </c>
      <c r="I15" s="425">
        <v>433.344224</v>
      </c>
      <c r="J15" s="425">
        <v>23948.434377000001</v>
      </c>
    </row>
    <row r="16" spans="1:10" x14ac:dyDescent="0.2">
      <c r="A16" s="727">
        <v>1996</v>
      </c>
      <c r="B16" s="413" t="s">
        <v>42</v>
      </c>
      <c r="C16" s="426">
        <v>2284.106323</v>
      </c>
      <c r="D16" s="426">
        <v>2032.783809</v>
      </c>
      <c r="E16" s="426">
        <v>14291.960809</v>
      </c>
      <c r="F16" s="426">
        <v>5841.7826530000002</v>
      </c>
      <c r="G16" s="426">
        <v>3658.0317030000001</v>
      </c>
      <c r="H16" s="426">
        <v>5004.2156530000002</v>
      </c>
      <c r="I16" s="426">
        <v>226.061578</v>
      </c>
      <c r="J16" s="426">
        <v>33338.942528</v>
      </c>
    </row>
    <row r="17" spans="1:10" x14ac:dyDescent="0.2">
      <c r="A17" s="725"/>
      <c r="B17" s="26" t="s">
        <v>43</v>
      </c>
      <c r="C17" s="193">
        <v>1283.4026679999999</v>
      </c>
      <c r="D17" s="193">
        <v>939.42724899999996</v>
      </c>
      <c r="E17" s="193">
        <v>9176.7385639999993</v>
      </c>
      <c r="F17" s="193">
        <v>2282.6856910000001</v>
      </c>
      <c r="G17" s="193">
        <v>2049.2088709999998</v>
      </c>
      <c r="H17" s="193">
        <v>3135.8667190000001</v>
      </c>
      <c r="I17" s="193">
        <v>246.02849499999999</v>
      </c>
      <c r="J17" s="193">
        <v>19113.358257</v>
      </c>
    </row>
    <row r="18" spans="1:10" x14ac:dyDescent="0.2">
      <c r="A18" s="725"/>
      <c r="B18" s="26" t="s">
        <v>32</v>
      </c>
      <c r="C18" s="193">
        <v>1301.5023269999999</v>
      </c>
      <c r="D18" s="193">
        <v>1648.659815</v>
      </c>
      <c r="E18" s="193">
        <v>11620.101498</v>
      </c>
      <c r="F18" s="193">
        <v>2194.6815550000001</v>
      </c>
      <c r="G18" s="193">
        <v>1720.0679929999999</v>
      </c>
      <c r="H18" s="193">
        <v>3203.2768329999999</v>
      </c>
      <c r="I18" s="193">
        <v>454.29375199999998</v>
      </c>
      <c r="J18" s="193">
        <v>22142.583773000002</v>
      </c>
    </row>
    <row r="19" spans="1:10" x14ac:dyDescent="0.2">
      <c r="A19" s="725"/>
      <c r="B19" s="26" t="s">
        <v>33</v>
      </c>
      <c r="C19" s="193">
        <v>635.30664999999999</v>
      </c>
      <c r="D19" s="193">
        <v>1690.481974</v>
      </c>
      <c r="E19" s="193">
        <v>8724.3450699999994</v>
      </c>
      <c r="F19" s="193">
        <v>1797.4708740000001</v>
      </c>
      <c r="G19" s="193">
        <v>1674.0185670000001</v>
      </c>
      <c r="H19" s="193">
        <v>4133.4507659999999</v>
      </c>
      <c r="I19" s="193">
        <v>592.51036499999998</v>
      </c>
      <c r="J19" s="193">
        <v>19247.584266000002</v>
      </c>
    </row>
    <row r="20" spans="1:10" x14ac:dyDescent="0.2">
      <c r="A20" s="725"/>
      <c r="B20" s="26" t="s">
        <v>34</v>
      </c>
      <c r="C20" s="193">
        <v>364.11684000000002</v>
      </c>
      <c r="D20" s="193">
        <v>626.28728100000001</v>
      </c>
      <c r="E20" s="193">
        <v>8066.9934380000004</v>
      </c>
      <c r="F20" s="193">
        <v>1174.694596</v>
      </c>
      <c r="G20" s="193">
        <v>1026.7027210000001</v>
      </c>
      <c r="H20" s="193">
        <v>1031.203992</v>
      </c>
      <c r="I20" s="193">
        <v>178.76479699999999</v>
      </c>
      <c r="J20" s="193">
        <v>12468.763665</v>
      </c>
    </row>
    <row r="21" spans="1:10" x14ac:dyDescent="0.2">
      <c r="A21" s="725"/>
      <c r="B21" s="26" t="s">
        <v>35</v>
      </c>
      <c r="C21" s="193">
        <v>592.03854999999999</v>
      </c>
      <c r="D21" s="193">
        <v>1306.611899</v>
      </c>
      <c r="E21" s="193">
        <v>8928.6537970000008</v>
      </c>
      <c r="F21" s="193">
        <v>1162.1653269999999</v>
      </c>
      <c r="G21" s="193">
        <v>780.02027899999996</v>
      </c>
      <c r="H21" s="193">
        <v>2345.6652389999999</v>
      </c>
      <c r="I21" s="193">
        <v>269.96611999999999</v>
      </c>
      <c r="J21" s="193">
        <v>15385.121211000001</v>
      </c>
    </row>
    <row r="22" spans="1:10" x14ac:dyDescent="0.2">
      <c r="A22" s="725"/>
      <c r="B22" s="26" t="s">
        <v>36</v>
      </c>
      <c r="C22" s="193">
        <v>1211.519364</v>
      </c>
      <c r="D22" s="193">
        <v>922.7912</v>
      </c>
      <c r="E22" s="193">
        <v>9223.4492680000003</v>
      </c>
      <c r="F22" s="193">
        <v>1313.9636740000001</v>
      </c>
      <c r="G22" s="193">
        <v>1312.6691639999999</v>
      </c>
      <c r="H22" s="193">
        <v>2011.362707</v>
      </c>
      <c r="I22" s="193">
        <v>266.851203</v>
      </c>
      <c r="J22" s="193">
        <v>16262.606580000001</v>
      </c>
    </row>
    <row r="23" spans="1:10" x14ac:dyDescent="0.2">
      <c r="A23" s="725"/>
      <c r="B23" s="26" t="s">
        <v>37</v>
      </c>
      <c r="C23" s="193">
        <v>682.31320300000004</v>
      </c>
      <c r="D23" s="193">
        <v>1878.975422</v>
      </c>
      <c r="E23" s="193">
        <v>16790.846288000001</v>
      </c>
      <c r="F23" s="193">
        <v>2935.9782679999998</v>
      </c>
      <c r="G23" s="193">
        <v>2603.0380220000002</v>
      </c>
      <c r="H23" s="193">
        <v>4448.6425660000004</v>
      </c>
      <c r="I23" s="193">
        <v>823.994011</v>
      </c>
      <c r="J23" s="193">
        <v>30163.787780000002</v>
      </c>
    </row>
    <row r="24" spans="1:10" x14ac:dyDescent="0.2">
      <c r="A24" s="725"/>
      <c r="B24" s="26" t="s">
        <v>38</v>
      </c>
      <c r="C24" s="193">
        <v>476.466568</v>
      </c>
      <c r="D24" s="193">
        <v>799.65151400000002</v>
      </c>
      <c r="E24" s="193">
        <v>5285.470319</v>
      </c>
      <c r="F24" s="193">
        <v>637.88224200000002</v>
      </c>
      <c r="G24" s="193">
        <v>1058.1150110000001</v>
      </c>
      <c r="H24" s="193">
        <v>1380.522684</v>
      </c>
      <c r="I24" s="193">
        <v>217.279697</v>
      </c>
      <c r="J24" s="193">
        <v>9855.3880349999999</v>
      </c>
    </row>
    <row r="25" spans="1:10" x14ac:dyDescent="0.2">
      <c r="A25" s="725"/>
      <c r="B25" s="26" t="s">
        <v>39</v>
      </c>
      <c r="C25" s="193">
        <v>567.56209999999999</v>
      </c>
      <c r="D25" s="193">
        <v>554.63739499999997</v>
      </c>
      <c r="E25" s="193">
        <v>5850.9338809999999</v>
      </c>
      <c r="F25" s="193">
        <v>1432.6942180000001</v>
      </c>
      <c r="G25" s="193">
        <v>289.844065</v>
      </c>
      <c r="H25" s="193">
        <v>594.44108500000004</v>
      </c>
      <c r="I25" s="193">
        <v>64.881192999999996</v>
      </c>
      <c r="J25" s="193">
        <v>9354.9939369999993</v>
      </c>
    </row>
    <row r="26" spans="1:10" x14ac:dyDescent="0.2">
      <c r="A26" s="725"/>
      <c r="B26" s="26" t="s">
        <v>40</v>
      </c>
      <c r="C26" s="193">
        <v>301.60937100000001</v>
      </c>
      <c r="D26" s="193">
        <v>770.05116099999998</v>
      </c>
      <c r="E26" s="193">
        <v>7869.1444650000003</v>
      </c>
      <c r="F26" s="193">
        <v>1262.7885040000001</v>
      </c>
      <c r="G26" s="193">
        <v>503.09336200000001</v>
      </c>
      <c r="H26" s="193">
        <v>1203.068336</v>
      </c>
      <c r="I26" s="193">
        <v>137.01602800000001</v>
      </c>
      <c r="J26" s="193">
        <v>12046.771226999999</v>
      </c>
    </row>
    <row r="27" spans="1:10" ht="13.5" thickBot="1" x14ac:dyDescent="0.25">
      <c r="A27" s="726"/>
      <c r="B27" s="421" t="s">
        <v>41</v>
      </c>
      <c r="C27" s="425">
        <v>193.12848700000001</v>
      </c>
      <c r="D27" s="425">
        <v>1007.801424</v>
      </c>
      <c r="E27" s="425">
        <v>9514.6278710000006</v>
      </c>
      <c r="F27" s="425">
        <v>1889.5319649999999</v>
      </c>
      <c r="G27" s="425">
        <v>511.58368000000002</v>
      </c>
      <c r="H27" s="425">
        <v>1847.5291990000001</v>
      </c>
      <c r="I27" s="425">
        <v>115.307163</v>
      </c>
      <c r="J27" s="425">
        <v>15079.509789</v>
      </c>
    </row>
    <row r="28" spans="1:10" x14ac:dyDescent="0.2">
      <c r="A28" s="727">
        <v>1997</v>
      </c>
      <c r="B28" s="413" t="s">
        <v>42</v>
      </c>
      <c r="C28" s="426">
        <v>1919.312267</v>
      </c>
      <c r="D28" s="426">
        <v>1324.726709</v>
      </c>
      <c r="E28" s="426">
        <v>9818.7988860000005</v>
      </c>
      <c r="F28" s="426">
        <v>2428.8991510000001</v>
      </c>
      <c r="G28" s="426">
        <v>1595.887461</v>
      </c>
      <c r="H28" s="426">
        <v>1826.6287649999999</v>
      </c>
      <c r="I28" s="426">
        <v>184.198847</v>
      </c>
      <c r="J28" s="426">
        <v>19098.452086000001</v>
      </c>
    </row>
    <row r="29" spans="1:10" x14ac:dyDescent="0.2">
      <c r="A29" s="725"/>
      <c r="B29" s="26" t="s">
        <v>43</v>
      </c>
      <c r="C29" s="193">
        <v>421.14053200000001</v>
      </c>
      <c r="D29" s="193">
        <v>920.42823899999996</v>
      </c>
      <c r="E29" s="193">
        <v>8574.1557699999994</v>
      </c>
      <c r="F29" s="193">
        <v>2562.8839560000001</v>
      </c>
      <c r="G29" s="193">
        <v>1535.8162070000001</v>
      </c>
      <c r="H29" s="193">
        <v>1960.743862</v>
      </c>
      <c r="I29" s="193">
        <v>207.29886400000001</v>
      </c>
      <c r="J29" s="193">
        <v>16182.467429999999</v>
      </c>
    </row>
    <row r="30" spans="1:10" x14ac:dyDescent="0.2">
      <c r="A30" s="725"/>
      <c r="B30" s="26" t="s">
        <v>32</v>
      </c>
      <c r="C30" s="193">
        <v>482.142608</v>
      </c>
      <c r="D30" s="193">
        <v>1316.0001520000001</v>
      </c>
      <c r="E30" s="193">
        <v>9911.9769680000009</v>
      </c>
      <c r="F30" s="193">
        <v>1838.5806540000001</v>
      </c>
      <c r="G30" s="193">
        <v>846.95136100000002</v>
      </c>
      <c r="H30" s="193">
        <v>1839.0451720000001</v>
      </c>
      <c r="I30" s="193">
        <v>180.876409</v>
      </c>
      <c r="J30" s="193">
        <v>16415.573324000001</v>
      </c>
    </row>
    <row r="31" spans="1:10" x14ac:dyDescent="0.2">
      <c r="A31" s="725"/>
      <c r="B31" s="26" t="s">
        <v>33</v>
      </c>
      <c r="C31" s="193">
        <v>330.892742</v>
      </c>
      <c r="D31" s="193">
        <v>1114.666508</v>
      </c>
      <c r="E31" s="193">
        <v>11095.669266999999</v>
      </c>
      <c r="F31" s="193">
        <v>1983.2480519999999</v>
      </c>
      <c r="G31" s="193">
        <v>1256.0929470000001</v>
      </c>
      <c r="H31" s="193">
        <v>1711.821827</v>
      </c>
      <c r="I31" s="193">
        <v>177.289402</v>
      </c>
      <c r="J31" s="193">
        <v>17669.680744999998</v>
      </c>
    </row>
    <row r="32" spans="1:10" x14ac:dyDescent="0.2">
      <c r="A32" s="725"/>
      <c r="B32" s="26" t="s">
        <v>34</v>
      </c>
      <c r="C32" s="193">
        <v>171.67821900000001</v>
      </c>
      <c r="D32" s="193">
        <v>883.89871700000003</v>
      </c>
      <c r="E32" s="193">
        <v>11084.632889</v>
      </c>
      <c r="F32" s="193">
        <v>1828.6506079999999</v>
      </c>
      <c r="G32" s="193">
        <v>588.75741900000003</v>
      </c>
      <c r="H32" s="193">
        <v>1488.7728199999999</v>
      </c>
      <c r="I32" s="193">
        <v>165.224076</v>
      </c>
      <c r="J32" s="193">
        <v>16211.614748</v>
      </c>
    </row>
    <row r="33" spans="1:10" x14ac:dyDescent="0.2">
      <c r="A33" s="725"/>
      <c r="B33" s="26" t="s">
        <v>35</v>
      </c>
      <c r="C33" s="193">
        <v>53.294483</v>
      </c>
      <c r="D33" s="193">
        <v>1544.417162</v>
      </c>
      <c r="E33" s="193">
        <v>13608.529157999999</v>
      </c>
      <c r="F33" s="193">
        <v>2583.127019</v>
      </c>
      <c r="G33" s="193">
        <v>1449.468924</v>
      </c>
      <c r="H33" s="193">
        <v>2252.7395889999998</v>
      </c>
      <c r="I33" s="193">
        <v>700.197765</v>
      </c>
      <c r="J33" s="193">
        <v>22191.774100000002</v>
      </c>
    </row>
    <row r="34" spans="1:10" x14ac:dyDescent="0.2">
      <c r="A34" s="725"/>
      <c r="B34" s="26" t="s">
        <v>36</v>
      </c>
      <c r="C34" s="193">
        <v>2161.9326040000001</v>
      </c>
      <c r="D34" s="193">
        <v>1286.951157</v>
      </c>
      <c r="E34" s="193">
        <v>14549.128072</v>
      </c>
      <c r="F34" s="193">
        <v>3650.2076459999998</v>
      </c>
      <c r="G34" s="193">
        <v>1136.702047</v>
      </c>
      <c r="H34" s="193">
        <v>4184.1142360000003</v>
      </c>
      <c r="I34" s="193">
        <v>343.47059899999999</v>
      </c>
      <c r="J34" s="193">
        <v>27312.506361</v>
      </c>
    </row>
    <row r="35" spans="1:10" x14ac:dyDescent="0.2">
      <c r="A35" s="725"/>
      <c r="B35" s="26" t="s">
        <v>37</v>
      </c>
      <c r="C35" s="193">
        <v>333.56091300000003</v>
      </c>
      <c r="D35" s="193">
        <v>902.14360599999998</v>
      </c>
      <c r="E35" s="193">
        <v>13006.233292999999</v>
      </c>
      <c r="F35" s="193">
        <v>2874.8170909999999</v>
      </c>
      <c r="G35" s="193">
        <v>510.39447899999999</v>
      </c>
      <c r="H35" s="193">
        <v>1281.913114</v>
      </c>
      <c r="I35" s="193">
        <v>313.25973699999997</v>
      </c>
      <c r="J35" s="193">
        <v>19222.322232999999</v>
      </c>
    </row>
    <row r="36" spans="1:10" x14ac:dyDescent="0.2">
      <c r="A36" s="725"/>
      <c r="B36" s="26" t="s">
        <v>38</v>
      </c>
      <c r="C36" s="193">
        <v>494.94081199999999</v>
      </c>
      <c r="D36" s="193">
        <v>2057.9657689999999</v>
      </c>
      <c r="E36" s="193">
        <v>16972.574821999999</v>
      </c>
      <c r="F36" s="193">
        <v>2768.3153499999999</v>
      </c>
      <c r="G36" s="193">
        <v>1508.99702</v>
      </c>
      <c r="H36" s="193">
        <v>3237.8400529999999</v>
      </c>
      <c r="I36" s="193">
        <v>476.49083000000002</v>
      </c>
      <c r="J36" s="193">
        <v>27517.124655999996</v>
      </c>
    </row>
    <row r="37" spans="1:10" x14ac:dyDescent="0.2">
      <c r="A37" s="725"/>
      <c r="B37" s="26" t="s">
        <v>39</v>
      </c>
      <c r="C37" s="193">
        <v>325.41754400000002</v>
      </c>
      <c r="D37" s="193">
        <v>1076.8221590000001</v>
      </c>
      <c r="E37" s="193">
        <v>14995.657587</v>
      </c>
      <c r="F37" s="193">
        <v>2698.8764150000002</v>
      </c>
      <c r="G37" s="193">
        <v>920.40632900000003</v>
      </c>
      <c r="H37" s="193">
        <v>1848.528957</v>
      </c>
      <c r="I37" s="193">
        <v>431.98905300000001</v>
      </c>
      <c r="J37" s="193">
        <v>22297.698044000001</v>
      </c>
    </row>
    <row r="38" spans="1:10" x14ac:dyDescent="0.2">
      <c r="A38" s="725"/>
      <c r="B38" s="26" t="s">
        <v>40</v>
      </c>
      <c r="C38" s="193">
        <v>207.50182899999999</v>
      </c>
      <c r="D38" s="193">
        <v>689.02594599999998</v>
      </c>
      <c r="E38" s="193">
        <v>9669.5581110000003</v>
      </c>
      <c r="F38" s="193">
        <v>1567.8256040000001</v>
      </c>
      <c r="G38" s="193">
        <v>724.30013699999995</v>
      </c>
      <c r="H38" s="193">
        <v>1165.181055</v>
      </c>
      <c r="I38" s="193">
        <v>196.45392899999999</v>
      </c>
      <c r="J38" s="193">
        <v>14219.846611000001</v>
      </c>
    </row>
    <row r="39" spans="1:10" ht="13.5" thickBot="1" x14ac:dyDescent="0.25">
      <c r="A39" s="726"/>
      <c r="B39" s="421" t="s">
        <v>41</v>
      </c>
      <c r="C39" s="425">
        <v>125.323868</v>
      </c>
      <c r="D39" s="425">
        <v>1818.6836290000001</v>
      </c>
      <c r="E39" s="425">
        <v>12377.784105000001</v>
      </c>
      <c r="F39" s="425">
        <v>3253.608189</v>
      </c>
      <c r="G39" s="425">
        <v>1165.7377919999999</v>
      </c>
      <c r="H39" s="425">
        <v>2159.36069</v>
      </c>
      <c r="I39" s="425">
        <v>572.39617199999998</v>
      </c>
      <c r="J39" s="425">
        <v>21472.894445000002</v>
      </c>
    </row>
    <row r="40" spans="1:10" x14ac:dyDescent="0.2">
      <c r="A40" s="727">
        <v>1998</v>
      </c>
      <c r="B40" s="413" t="s">
        <v>42</v>
      </c>
      <c r="C40" s="426">
        <v>2014.9239279999999</v>
      </c>
      <c r="D40" s="426">
        <v>2370.0907849999999</v>
      </c>
      <c r="E40" s="426">
        <v>18762.975321000002</v>
      </c>
      <c r="F40" s="426">
        <v>5488.7380460000004</v>
      </c>
      <c r="G40" s="426">
        <v>1968.2881259999999</v>
      </c>
      <c r="H40" s="426">
        <v>4065.5755180000001</v>
      </c>
      <c r="I40" s="426">
        <v>410.947001</v>
      </c>
      <c r="J40" s="426">
        <v>35081.538724999999</v>
      </c>
    </row>
    <row r="41" spans="1:10" x14ac:dyDescent="0.2">
      <c r="A41" s="725"/>
      <c r="B41" s="26" t="s">
        <v>43</v>
      </c>
      <c r="C41" s="193">
        <v>455.52995099999998</v>
      </c>
      <c r="D41" s="193">
        <v>1604.36797</v>
      </c>
      <c r="E41" s="193">
        <v>19964.430589</v>
      </c>
      <c r="F41" s="193">
        <v>4322.6511680000003</v>
      </c>
      <c r="G41" s="193">
        <v>1260.1000429999999</v>
      </c>
      <c r="H41" s="193">
        <v>3059.4900419999999</v>
      </c>
      <c r="I41" s="193">
        <v>277.410957</v>
      </c>
      <c r="J41" s="193">
        <v>30943.98072</v>
      </c>
    </row>
    <row r="42" spans="1:10" x14ac:dyDescent="0.2">
      <c r="A42" s="725"/>
      <c r="B42" s="26" t="s">
        <v>32</v>
      </c>
      <c r="C42" s="193">
        <v>561.921018</v>
      </c>
      <c r="D42" s="193">
        <v>2970.2440689999999</v>
      </c>
      <c r="E42" s="193">
        <v>27386.326768999999</v>
      </c>
      <c r="F42" s="193">
        <v>4412.63274</v>
      </c>
      <c r="G42" s="193">
        <v>1710.193984</v>
      </c>
      <c r="H42" s="193">
        <v>4186.3183040000004</v>
      </c>
      <c r="I42" s="193">
        <v>915.29190900000003</v>
      </c>
      <c r="J42" s="193">
        <v>42142.928792999999</v>
      </c>
    </row>
    <row r="43" spans="1:10" x14ac:dyDescent="0.2">
      <c r="A43" s="725"/>
      <c r="B43" s="26" t="s">
        <v>33</v>
      </c>
      <c r="C43" s="193">
        <v>548.798091</v>
      </c>
      <c r="D43" s="193">
        <v>1591.721055</v>
      </c>
      <c r="E43" s="193">
        <v>19246.496809</v>
      </c>
      <c r="F43" s="193">
        <v>4668.0932409999996</v>
      </c>
      <c r="G43" s="193">
        <v>2075.2599660000001</v>
      </c>
      <c r="H43" s="193">
        <v>4157.9126299999998</v>
      </c>
      <c r="I43" s="193">
        <v>494.23139800000001</v>
      </c>
      <c r="J43" s="193">
        <v>32782.513189999998</v>
      </c>
    </row>
    <row r="44" spans="1:10" x14ac:dyDescent="0.2">
      <c r="A44" s="725"/>
      <c r="B44" s="26" t="s">
        <v>34</v>
      </c>
      <c r="C44" s="193">
        <v>318.88706000000002</v>
      </c>
      <c r="D44" s="193">
        <v>1029.1248519999999</v>
      </c>
      <c r="E44" s="193">
        <v>16260.607840000001</v>
      </c>
      <c r="F44" s="193">
        <v>2856.7818459999999</v>
      </c>
      <c r="G44" s="193">
        <v>819.23311699999999</v>
      </c>
      <c r="H44" s="193">
        <v>1920.4577360000001</v>
      </c>
      <c r="I44" s="193">
        <v>362.30084799999997</v>
      </c>
      <c r="J44" s="193">
        <v>23567.393298999996</v>
      </c>
    </row>
    <row r="45" spans="1:10" x14ac:dyDescent="0.2">
      <c r="A45" s="725"/>
      <c r="B45" s="26" t="s">
        <v>35</v>
      </c>
      <c r="C45" s="193">
        <v>170.12534299999999</v>
      </c>
      <c r="D45" s="193">
        <v>2967.8413059999998</v>
      </c>
      <c r="E45" s="193">
        <v>24308.84304</v>
      </c>
      <c r="F45" s="193">
        <v>4316.2400820000003</v>
      </c>
      <c r="G45" s="193">
        <v>1853.1075679999999</v>
      </c>
      <c r="H45" s="193">
        <v>3048.3414130000001</v>
      </c>
      <c r="I45" s="193">
        <v>1221.035267</v>
      </c>
      <c r="J45" s="193">
        <v>37885.534019000006</v>
      </c>
    </row>
    <row r="46" spans="1:10" x14ac:dyDescent="0.2">
      <c r="A46" s="725"/>
      <c r="B46" s="26" t="s">
        <v>36</v>
      </c>
      <c r="C46" s="193">
        <v>1688.8574639999999</v>
      </c>
      <c r="D46" s="193">
        <v>1695.4732509999999</v>
      </c>
      <c r="E46" s="193">
        <v>20567.077109999998</v>
      </c>
      <c r="F46" s="193">
        <v>6593.8880440000003</v>
      </c>
      <c r="G46" s="193">
        <v>1076.090091</v>
      </c>
      <c r="H46" s="193">
        <v>2822.4303300000001</v>
      </c>
      <c r="I46" s="193">
        <v>385.99267600000002</v>
      </c>
      <c r="J46" s="193">
        <v>34829.808966000004</v>
      </c>
    </row>
    <row r="47" spans="1:10" x14ac:dyDescent="0.2">
      <c r="A47" s="725"/>
      <c r="B47" s="26" t="s">
        <v>37</v>
      </c>
      <c r="C47" s="193">
        <v>497.76331099999999</v>
      </c>
      <c r="D47" s="193">
        <v>999.77453700000001</v>
      </c>
      <c r="E47" s="193">
        <v>15980.472822</v>
      </c>
      <c r="F47" s="193">
        <v>3810.4511950000001</v>
      </c>
      <c r="G47" s="193">
        <v>636.90394800000001</v>
      </c>
      <c r="H47" s="193">
        <v>1654.846481</v>
      </c>
      <c r="I47" s="193">
        <v>580.75203599999998</v>
      </c>
      <c r="J47" s="193">
        <v>24160.964330000003</v>
      </c>
    </row>
    <row r="48" spans="1:10" x14ac:dyDescent="0.2">
      <c r="A48" s="725"/>
      <c r="B48" s="26" t="s">
        <v>38</v>
      </c>
      <c r="C48" s="193">
        <v>661.63160600000003</v>
      </c>
      <c r="D48" s="193">
        <v>2526.245516</v>
      </c>
      <c r="E48" s="193">
        <v>22650.255881000001</v>
      </c>
      <c r="F48" s="193">
        <v>3798.2586820000001</v>
      </c>
      <c r="G48" s="193">
        <v>1678.8521129999999</v>
      </c>
      <c r="H48" s="193">
        <v>4090.0264299999999</v>
      </c>
      <c r="I48" s="193">
        <v>968.127161</v>
      </c>
      <c r="J48" s="193">
        <v>36373.397388999998</v>
      </c>
    </row>
    <row r="49" spans="1:10" x14ac:dyDescent="0.2">
      <c r="A49" s="725"/>
      <c r="B49" s="26" t="s">
        <v>39</v>
      </c>
      <c r="C49" s="193">
        <v>513.61264700000004</v>
      </c>
      <c r="D49" s="193">
        <v>1038.4668859999999</v>
      </c>
      <c r="E49" s="193">
        <v>12116.874177</v>
      </c>
      <c r="F49" s="193">
        <v>2135.111836</v>
      </c>
      <c r="G49" s="193">
        <v>843.35436100000004</v>
      </c>
      <c r="H49" s="193">
        <v>3192.7423520000002</v>
      </c>
      <c r="I49" s="193">
        <v>289.58766300000002</v>
      </c>
      <c r="J49" s="193">
        <v>20129.749921999999</v>
      </c>
    </row>
    <row r="50" spans="1:10" x14ac:dyDescent="0.2">
      <c r="A50" s="725"/>
      <c r="B50" s="26" t="s">
        <v>40</v>
      </c>
      <c r="C50" s="193">
        <v>392.60267099999999</v>
      </c>
      <c r="D50" s="193">
        <v>1170.0027230000001</v>
      </c>
      <c r="E50" s="193">
        <v>9659.6351739999991</v>
      </c>
      <c r="F50" s="193">
        <v>2089.5853310000002</v>
      </c>
      <c r="G50" s="193">
        <v>558.64457500000003</v>
      </c>
      <c r="H50" s="193">
        <v>1528.0769740000001</v>
      </c>
      <c r="I50" s="193">
        <v>220.956132</v>
      </c>
      <c r="J50" s="193">
        <v>15619.503579999999</v>
      </c>
    </row>
    <row r="51" spans="1:10" ht="13.5" thickBot="1" x14ac:dyDescent="0.25">
      <c r="A51" s="726"/>
      <c r="B51" s="421" t="s">
        <v>41</v>
      </c>
      <c r="C51" s="425">
        <v>1563.2455669999999</v>
      </c>
      <c r="D51" s="425">
        <v>2586.7294120000001</v>
      </c>
      <c r="E51" s="425">
        <v>13452.965668000001</v>
      </c>
      <c r="F51" s="425">
        <v>2789.1146319999998</v>
      </c>
      <c r="G51" s="425">
        <v>1372.349426</v>
      </c>
      <c r="H51" s="425">
        <v>3084.363112</v>
      </c>
      <c r="I51" s="425">
        <v>609.23175300000003</v>
      </c>
      <c r="J51" s="425">
        <v>25457.999570000004</v>
      </c>
    </row>
    <row r="52" spans="1:10" x14ac:dyDescent="0.2">
      <c r="A52" s="727">
        <v>1999</v>
      </c>
      <c r="B52" s="413" t="s">
        <v>42</v>
      </c>
      <c r="C52" s="426">
        <v>2565.7930190000002</v>
      </c>
      <c r="D52" s="426">
        <v>1035.137931</v>
      </c>
      <c r="E52" s="426">
        <v>17737.016586999998</v>
      </c>
      <c r="F52" s="426">
        <v>4681.8223349999998</v>
      </c>
      <c r="G52" s="426">
        <v>1745.89905</v>
      </c>
      <c r="H52" s="426">
        <v>4385.6839399999999</v>
      </c>
      <c r="I52" s="426">
        <v>559.03188899999998</v>
      </c>
      <c r="J52" s="426">
        <v>32710.384751000001</v>
      </c>
    </row>
    <row r="53" spans="1:10" x14ac:dyDescent="0.2">
      <c r="A53" s="725"/>
      <c r="B53" s="26" t="s">
        <v>43</v>
      </c>
      <c r="C53" s="193">
        <v>113.9547</v>
      </c>
      <c r="D53" s="193">
        <v>1282.2384730000001</v>
      </c>
      <c r="E53" s="193">
        <v>17484.553833000002</v>
      </c>
      <c r="F53" s="193">
        <v>3579.089931</v>
      </c>
      <c r="G53" s="193">
        <v>1029.8583839999999</v>
      </c>
      <c r="H53" s="193">
        <v>1927.8224479999999</v>
      </c>
      <c r="I53" s="193">
        <v>285.58695899999998</v>
      </c>
      <c r="J53" s="193">
        <v>25703.104727999998</v>
      </c>
    </row>
    <row r="54" spans="1:10" x14ac:dyDescent="0.2">
      <c r="A54" s="725"/>
      <c r="B54" s="26" t="s">
        <v>32</v>
      </c>
      <c r="C54" s="193">
        <v>604.19541600000002</v>
      </c>
      <c r="D54" s="193">
        <v>3941.8061090000001</v>
      </c>
      <c r="E54" s="193">
        <v>33562.715182</v>
      </c>
      <c r="F54" s="193">
        <v>5687.231718</v>
      </c>
      <c r="G54" s="193">
        <v>2223.0734069999999</v>
      </c>
      <c r="H54" s="193">
        <v>5153.1449469999998</v>
      </c>
      <c r="I54" s="193">
        <v>1245.865372</v>
      </c>
      <c r="J54" s="193">
        <v>52418.032150999999</v>
      </c>
    </row>
    <row r="55" spans="1:10" x14ac:dyDescent="0.2">
      <c r="A55" s="725"/>
      <c r="B55" s="26" t="s">
        <v>33</v>
      </c>
      <c r="C55" s="193">
        <v>309.30886800000002</v>
      </c>
      <c r="D55" s="193">
        <v>1368.945639</v>
      </c>
      <c r="E55" s="193">
        <v>13884.245625</v>
      </c>
      <c r="F55" s="193">
        <v>5861.4455589999998</v>
      </c>
      <c r="G55" s="193">
        <v>1293.835613</v>
      </c>
      <c r="H55" s="193">
        <v>3218.4412510000002</v>
      </c>
      <c r="I55" s="193">
        <v>475.91709700000001</v>
      </c>
      <c r="J55" s="193">
        <v>26412.139652000002</v>
      </c>
    </row>
    <row r="56" spans="1:10" x14ac:dyDescent="0.2">
      <c r="A56" s="725"/>
      <c r="B56" s="26" t="s">
        <v>34</v>
      </c>
      <c r="C56" s="193">
        <v>307.58925199999999</v>
      </c>
      <c r="D56" s="193">
        <v>940.06687599999998</v>
      </c>
      <c r="E56" s="193">
        <v>13632.036496000001</v>
      </c>
      <c r="F56" s="193">
        <v>3239.1117730000001</v>
      </c>
      <c r="G56" s="193">
        <v>773.76822600000003</v>
      </c>
      <c r="H56" s="193">
        <v>1936.4184749999999</v>
      </c>
      <c r="I56" s="193">
        <v>234.47851700000001</v>
      </c>
      <c r="J56" s="193">
        <v>21063.469614999998</v>
      </c>
    </row>
    <row r="57" spans="1:10" x14ac:dyDescent="0.2">
      <c r="A57" s="725"/>
      <c r="B57" s="26" t="s">
        <v>35</v>
      </c>
      <c r="C57" s="193">
        <v>728.07917899999995</v>
      </c>
      <c r="D57" s="193">
        <v>3190.503768</v>
      </c>
      <c r="E57" s="193">
        <v>20810.669429000001</v>
      </c>
      <c r="F57" s="193">
        <v>3830.3298300000001</v>
      </c>
      <c r="G57" s="193">
        <v>1872.2542840000001</v>
      </c>
      <c r="H57" s="193">
        <v>5973.5813790000002</v>
      </c>
      <c r="I57" s="193">
        <v>970.58358499999997</v>
      </c>
      <c r="J57" s="193">
        <v>37376.001453999997</v>
      </c>
    </row>
    <row r="58" spans="1:10" x14ac:dyDescent="0.2">
      <c r="A58" s="725"/>
      <c r="B58" s="26" t="s">
        <v>36</v>
      </c>
      <c r="C58" s="193">
        <v>1611.864691</v>
      </c>
      <c r="D58" s="193">
        <v>1398.534056</v>
      </c>
      <c r="E58" s="193">
        <v>13843.629958</v>
      </c>
      <c r="F58" s="193">
        <v>4928.082281</v>
      </c>
      <c r="G58" s="193">
        <v>929.51970300000005</v>
      </c>
      <c r="H58" s="193">
        <v>1766.283862</v>
      </c>
      <c r="I58" s="193">
        <v>263.15187400000002</v>
      </c>
      <c r="J58" s="193">
        <v>24741.066425000001</v>
      </c>
    </row>
    <row r="59" spans="1:10" x14ac:dyDescent="0.2">
      <c r="A59" s="725"/>
      <c r="B59" s="26" t="s">
        <v>37</v>
      </c>
      <c r="C59" s="193">
        <v>1344.889289</v>
      </c>
      <c r="D59" s="193">
        <v>2799.6467010000001</v>
      </c>
      <c r="E59" s="193">
        <v>25032.785220999998</v>
      </c>
      <c r="F59" s="193">
        <v>8448.1211629999998</v>
      </c>
      <c r="G59" s="193">
        <v>1005.558477</v>
      </c>
      <c r="H59" s="193">
        <v>4302.4490159999996</v>
      </c>
      <c r="I59" s="193">
        <v>748.68479200000002</v>
      </c>
      <c r="J59" s="193">
        <v>43682.134658999996</v>
      </c>
    </row>
    <row r="60" spans="1:10" x14ac:dyDescent="0.2">
      <c r="A60" s="725"/>
      <c r="B60" s="26" t="s">
        <v>38</v>
      </c>
      <c r="C60" s="193">
        <v>855.40755300000001</v>
      </c>
      <c r="D60" s="193">
        <v>715.55959299999995</v>
      </c>
      <c r="E60" s="193">
        <v>7383.3267489999998</v>
      </c>
      <c r="F60" s="193">
        <v>1926.9617430000001</v>
      </c>
      <c r="G60" s="193">
        <v>820.32183099999997</v>
      </c>
      <c r="H60" s="193">
        <v>1143.304083</v>
      </c>
      <c r="I60" s="193">
        <v>144.54071400000001</v>
      </c>
      <c r="J60" s="193">
        <v>12989.422266</v>
      </c>
    </row>
    <row r="61" spans="1:10" x14ac:dyDescent="0.2">
      <c r="A61" s="725"/>
      <c r="B61" s="26" t="s">
        <v>39</v>
      </c>
      <c r="C61" s="193">
        <v>248.09350000000001</v>
      </c>
      <c r="D61" s="193">
        <v>586.37045499999999</v>
      </c>
      <c r="E61" s="193">
        <v>8089.936283</v>
      </c>
      <c r="F61" s="193">
        <v>1737.7198080000001</v>
      </c>
      <c r="G61" s="193">
        <v>1945.507828</v>
      </c>
      <c r="H61" s="193">
        <v>986.11384999999996</v>
      </c>
      <c r="I61" s="193">
        <v>86.016146000000006</v>
      </c>
      <c r="J61" s="193">
        <v>13679.757869999999</v>
      </c>
    </row>
    <row r="62" spans="1:10" x14ac:dyDescent="0.2">
      <c r="A62" s="725"/>
      <c r="B62" s="26" t="s">
        <v>40</v>
      </c>
      <c r="C62" s="193">
        <v>262.20804800000002</v>
      </c>
      <c r="D62" s="193">
        <v>923.39224000000002</v>
      </c>
      <c r="E62" s="193">
        <v>7147.6389019999997</v>
      </c>
      <c r="F62" s="193">
        <v>1485.445731</v>
      </c>
      <c r="G62" s="193">
        <v>817.234645</v>
      </c>
      <c r="H62" s="193">
        <v>815.07441300000005</v>
      </c>
      <c r="I62" s="193">
        <v>188.25274899999999</v>
      </c>
      <c r="J62" s="193">
        <v>11639.246728</v>
      </c>
    </row>
    <row r="63" spans="1:10" ht="13.5" thickBot="1" x14ac:dyDescent="0.25">
      <c r="A63" s="726"/>
      <c r="B63" s="421" t="s">
        <v>41</v>
      </c>
      <c r="C63" s="425">
        <v>569.30432099999996</v>
      </c>
      <c r="D63" s="425">
        <v>1052.3546699999999</v>
      </c>
      <c r="E63" s="425">
        <v>10522.042808</v>
      </c>
      <c r="F63" s="425">
        <v>2227.2099760000001</v>
      </c>
      <c r="G63" s="425">
        <v>430.487527</v>
      </c>
      <c r="H63" s="425">
        <v>1117.2876229999999</v>
      </c>
      <c r="I63" s="425">
        <v>227.55349899999999</v>
      </c>
      <c r="J63" s="425">
        <v>16146.240424</v>
      </c>
    </row>
    <row r="64" spans="1:10" x14ac:dyDescent="0.2">
      <c r="A64" s="727">
        <v>2000</v>
      </c>
      <c r="B64" s="413" t="s">
        <v>42</v>
      </c>
      <c r="C64" s="426">
        <v>1034.523488</v>
      </c>
      <c r="D64" s="426">
        <v>1014.691995</v>
      </c>
      <c r="E64" s="426">
        <v>7613.762686</v>
      </c>
      <c r="F64" s="426">
        <v>2529.3522210000001</v>
      </c>
      <c r="G64" s="426">
        <v>441.02219100000002</v>
      </c>
      <c r="H64" s="426">
        <v>805.174172</v>
      </c>
      <c r="I64" s="426">
        <v>403.36943200000002</v>
      </c>
      <c r="J64" s="426">
        <v>13841.896184999998</v>
      </c>
    </row>
    <row r="65" spans="1:10" x14ac:dyDescent="0.2">
      <c r="A65" s="725"/>
      <c r="B65" s="26" t="s">
        <v>43</v>
      </c>
      <c r="C65" s="193">
        <v>366.98616099999998</v>
      </c>
      <c r="D65" s="193">
        <v>812.37957600000004</v>
      </c>
      <c r="E65" s="193">
        <v>7925.6301299999996</v>
      </c>
      <c r="F65" s="193">
        <v>1610.0339059999999</v>
      </c>
      <c r="G65" s="193">
        <v>272.00747100000001</v>
      </c>
      <c r="H65" s="193">
        <v>1051.619602</v>
      </c>
      <c r="I65" s="193">
        <v>71.823239000000001</v>
      </c>
      <c r="J65" s="193">
        <v>12110.480085000001</v>
      </c>
    </row>
    <row r="66" spans="1:10" x14ac:dyDescent="0.2">
      <c r="A66" s="725"/>
      <c r="B66" s="26" t="s">
        <v>32</v>
      </c>
      <c r="C66" s="193">
        <v>888.53398900000002</v>
      </c>
      <c r="D66" s="193">
        <v>1234.012716</v>
      </c>
      <c r="E66" s="193">
        <v>9770.2531330000002</v>
      </c>
      <c r="F66" s="193">
        <v>2122.4256810000002</v>
      </c>
      <c r="G66" s="193">
        <v>503.875022</v>
      </c>
      <c r="H66" s="193">
        <v>1159.842987</v>
      </c>
      <c r="I66" s="193">
        <v>224.044736</v>
      </c>
      <c r="J66" s="193">
        <v>15902.988264</v>
      </c>
    </row>
    <row r="67" spans="1:10" x14ac:dyDescent="0.2">
      <c r="A67" s="725"/>
      <c r="B67" s="26" t="s">
        <v>33</v>
      </c>
      <c r="C67" s="193">
        <v>6063.4064740000003</v>
      </c>
      <c r="D67" s="193">
        <v>1043.1810390000001</v>
      </c>
      <c r="E67" s="193">
        <v>7279.8327040000004</v>
      </c>
      <c r="F67" s="193">
        <v>1915.590923</v>
      </c>
      <c r="G67" s="193">
        <v>121.195905</v>
      </c>
      <c r="H67" s="193">
        <v>461.30614800000001</v>
      </c>
      <c r="I67" s="193">
        <v>88.331755000000001</v>
      </c>
      <c r="J67" s="193">
        <v>16972.844947999998</v>
      </c>
    </row>
    <row r="68" spans="1:10" x14ac:dyDescent="0.2">
      <c r="A68" s="725"/>
      <c r="B68" s="26" t="s">
        <v>34</v>
      </c>
      <c r="C68" s="193">
        <v>3001.4246039999998</v>
      </c>
      <c r="D68" s="193">
        <v>1469.6249089999999</v>
      </c>
      <c r="E68" s="193">
        <v>9467.9205509999993</v>
      </c>
      <c r="F68" s="193">
        <v>1878.3647510000001</v>
      </c>
      <c r="G68" s="193">
        <v>484.40674300000001</v>
      </c>
      <c r="H68" s="193">
        <v>964.75701000000004</v>
      </c>
      <c r="I68" s="193">
        <v>92.552637000000004</v>
      </c>
      <c r="J68" s="193">
        <v>17359.051205</v>
      </c>
    </row>
    <row r="69" spans="1:10" x14ac:dyDescent="0.2">
      <c r="A69" s="725"/>
      <c r="B69" s="26" t="s">
        <v>35</v>
      </c>
      <c r="C69" s="193">
        <v>1204.164319</v>
      </c>
      <c r="D69" s="193">
        <v>1305.3450459999999</v>
      </c>
      <c r="E69" s="193">
        <v>9808.7888500000008</v>
      </c>
      <c r="F69" s="193">
        <v>2243.3734039999999</v>
      </c>
      <c r="G69" s="193">
        <v>426.236897</v>
      </c>
      <c r="H69" s="193">
        <v>1483.8175819999999</v>
      </c>
      <c r="I69" s="193">
        <v>278.63234599999998</v>
      </c>
      <c r="J69" s="193">
        <v>16750.358444000001</v>
      </c>
    </row>
    <row r="70" spans="1:10" x14ac:dyDescent="0.2">
      <c r="A70" s="725"/>
      <c r="B70" s="26" t="s">
        <v>36</v>
      </c>
      <c r="C70" s="193">
        <v>1492.8841930000001</v>
      </c>
      <c r="D70" s="193">
        <v>1183.120457</v>
      </c>
      <c r="E70" s="193">
        <v>11356.322043</v>
      </c>
      <c r="F70" s="193">
        <v>3223.5915289999998</v>
      </c>
      <c r="G70" s="193">
        <v>325.216275</v>
      </c>
      <c r="H70" s="193">
        <v>928.81918299999995</v>
      </c>
      <c r="I70" s="193">
        <v>129.72206499999999</v>
      </c>
      <c r="J70" s="193">
        <v>18639.675745</v>
      </c>
    </row>
    <row r="71" spans="1:10" x14ac:dyDescent="0.2">
      <c r="A71" s="725"/>
      <c r="B71" s="26" t="s">
        <v>37</v>
      </c>
      <c r="C71" s="193">
        <v>355.04993400000001</v>
      </c>
      <c r="D71" s="193">
        <v>665.14876800000002</v>
      </c>
      <c r="E71" s="193">
        <v>11166.104905</v>
      </c>
      <c r="F71" s="193">
        <v>1825.831997</v>
      </c>
      <c r="G71" s="193">
        <v>257.04854999999998</v>
      </c>
      <c r="H71" s="193">
        <v>977.437408</v>
      </c>
      <c r="I71" s="193">
        <v>112.70871</v>
      </c>
      <c r="J71" s="193">
        <v>15359.330271999999</v>
      </c>
    </row>
    <row r="72" spans="1:10" x14ac:dyDescent="0.2">
      <c r="A72" s="725"/>
      <c r="B72" s="26" t="s">
        <v>38</v>
      </c>
      <c r="C72" s="193">
        <v>588.06397100000004</v>
      </c>
      <c r="D72" s="193">
        <v>935.77769499999999</v>
      </c>
      <c r="E72" s="193">
        <v>10169.755461999999</v>
      </c>
      <c r="F72" s="193">
        <v>1787.9636410000001</v>
      </c>
      <c r="G72" s="193">
        <v>361.69125500000001</v>
      </c>
      <c r="H72" s="193">
        <v>952.43081500000005</v>
      </c>
      <c r="I72" s="193">
        <v>236.01943299999999</v>
      </c>
      <c r="J72" s="193">
        <v>15031.702271999999</v>
      </c>
    </row>
    <row r="73" spans="1:10" x14ac:dyDescent="0.2">
      <c r="A73" s="725"/>
      <c r="B73" s="26" t="s">
        <v>39</v>
      </c>
      <c r="C73" s="193">
        <v>493.84958599999999</v>
      </c>
      <c r="D73" s="193">
        <v>991.62026500000002</v>
      </c>
      <c r="E73" s="193">
        <v>8440.1989620000004</v>
      </c>
      <c r="F73" s="193">
        <v>1247.1029060000001</v>
      </c>
      <c r="G73" s="193">
        <v>527.89742200000001</v>
      </c>
      <c r="H73" s="193">
        <v>750.18870800000002</v>
      </c>
      <c r="I73" s="193">
        <v>92.915571999999997</v>
      </c>
      <c r="J73" s="193">
        <v>12543.773421</v>
      </c>
    </row>
    <row r="74" spans="1:10" x14ac:dyDescent="0.2">
      <c r="A74" s="725"/>
      <c r="B74" s="26" t="s">
        <v>40</v>
      </c>
      <c r="C74" s="193">
        <v>508.24511000000001</v>
      </c>
      <c r="D74" s="193">
        <v>690.57585400000005</v>
      </c>
      <c r="E74" s="193">
        <v>8544.6490020000001</v>
      </c>
      <c r="F74" s="193">
        <v>1322.8662429999999</v>
      </c>
      <c r="G74" s="193">
        <v>530.94026399999996</v>
      </c>
      <c r="H74" s="193">
        <v>930.82532000000003</v>
      </c>
      <c r="I74" s="193">
        <v>96.831130000000002</v>
      </c>
      <c r="J74" s="193">
        <v>12624.932923000002</v>
      </c>
    </row>
    <row r="75" spans="1:10" ht="13.5" thickBot="1" x14ac:dyDescent="0.25">
      <c r="A75" s="726"/>
      <c r="B75" s="421" t="s">
        <v>41</v>
      </c>
      <c r="C75" s="425">
        <v>816.52387899999997</v>
      </c>
      <c r="D75" s="425">
        <v>1590.0027520000001</v>
      </c>
      <c r="E75" s="425">
        <v>8973.906191</v>
      </c>
      <c r="F75" s="425">
        <v>2296.8214640000001</v>
      </c>
      <c r="G75" s="425">
        <v>699.90954999999997</v>
      </c>
      <c r="H75" s="425">
        <v>1893.866057</v>
      </c>
      <c r="I75" s="425">
        <v>368.46482300000002</v>
      </c>
      <c r="J75" s="425">
        <v>16639.494716000001</v>
      </c>
    </row>
    <row r="76" spans="1:10" x14ac:dyDescent="0.2">
      <c r="A76" s="727">
        <v>2001</v>
      </c>
      <c r="B76" s="413" t="s">
        <v>42</v>
      </c>
      <c r="C76" s="426">
        <v>733.71311100000003</v>
      </c>
      <c r="D76" s="426">
        <v>1340.4996140000001</v>
      </c>
      <c r="E76" s="426">
        <v>9736.4884249999996</v>
      </c>
      <c r="F76" s="426">
        <v>3514.8371820000002</v>
      </c>
      <c r="G76" s="426">
        <v>278.10101300000002</v>
      </c>
      <c r="H76" s="426">
        <v>1305.759763</v>
      </c>
      <c r="I76" s="426">
        <v>59.980006000000003</v>
      </c>
      <c r="J76" s="426">
        <v>16969.379113999999</v>
      </c>
    </row>
    <row r="77" spans="1:10" x14ac:dyDescent="0.2">
      <c r="A77" s="725"/>
      <c r="B77" s="26" t="s">
        <v>43</v>
      </c>
      <c r="C77" s="193">
        <v>5327.3144430000002</v>
      </c>
      <c r="D77" s="193">
        <v>838.57851400000004</v>
      </c>
      <c r="E77" s="193">
        <v>9660.003342</v>
      </c>
      <c r="F77" s="193">
        <v>1921.8896480000001</v>
      </c>
      <c r="G77" s="193">
        <v>197.38806299999999</v>
      </c>
      <c r="H77" s="193">
        <v>930.73210800000004</v>
      </c>
      <c r="I77" s="193">
        <v>130.40661399999999</v>
      </c>
      <c r="J77" s="193">
        <v>19006.312731999999</v>
      </c>
    </row>
    <row r="78" spans="1:10" x14ac:dyDescent="0.2">
      <c r="A78" s="725"/>
      <c r="B78" s="26" t="s">
        <v>32</v>
      </c>
      <c r="C78" s="193">
        <v>1083.9987329999999</v>
      </c>
      <c r="D78" s="193">
        <v>1411.9073599999999</v>
      </c>
      <c r="E78" s="193">
        <v>15055.126235</v>
      </c>
      <c r="F78" s="193">
        <v>3507.5268940000001</v>
      </c>
      <c r="G78" s="193">
        <v>437.10405700000001</v>
      </c>
      <c r="H78" s="193">
        <v>1547.2871789999999</v>
      </c>
      <c r="I78" s="193">
        <v>155.87469100000001</v>
      </c>
      <c r="J78" s="193">
        <v>23198.825149</v>
      </c>
    </row>
    <row r="79" spans="1:10" x14ac:dyDescent="0.2">
      <c r="A79" s="725"/>
      <c r="B79" s="26" t="s">
        <v>33</v>
      </c>
      <c r="C79" s="193">
        <v>640.78529300000002</v>
      </c>
      <c r="D79" s="193">
        <v>938.81889000000001</v>
      </c>
      <c r="E79" s="193">
        <v>11170.189214</v>
      </c>
      <c r="F79" s="193">
        <v>2154.6379109999998</v>
      </c>
      <c r="G79" s="193">
        <v>694.21727399999997</v>
      </c>
      <c r="H79" s="193">
        <v>1073.8450230000001</v>
      </c>
      <c r="I79" s="193">
        <v>109.116601</v>
      </c>
      <c r="J79" s="193">
        <v>16781.610206000001</v>
      </c>
    </row>
    <row r="80" spans="1:10" x14ac:dyDescent="0.2">
      <c r="A80" s="725"/>
      <c r="B80" s="26" t="s">
        <v>34</v>
      </c>
      <c r="C80" s="193">
        <v>741.48492199999998</v>
      </c>
      <c r="D80" s="193">
        <v>1090.6394849999999</v>
      </c>
      <c r="E80" s="193">
        <v>12246.449674</v>
      </c>
      <c r="F80" s="193">
        <v>2242.573003</v>
      </c>
      <c r="G80" s="193">
        <v>363.76682399999999</v>
      </c>
      <c r="H80" s="193">
        <v>1228.2582709999999</v>
      </c>
      <c r="I80" s="193">
        <v>100.703129</v>
      </c>
      <c r="J80" s="193">
        <v>18013.875307999999</v>
      </c>
    </row>
    <row r="81" spans="1:10" x14ac:dyDescent="0.2">
      <c r="A81" s="725"/>
      <c r="B81" s="26" t="s">
        <v>35</v>
      </c>
      <c r="C81" s="193">
        <v>476.369415</v>
      </c>
      <c r="D81" s="193">
        <v>1720.225682</v>
      </c>
      <c r="E81" s="193">
        <v>16932.906401</v>
      </c>
      <c r="F81" s="193">
        <v>3829.0765860000001</v>
      </c>
      <c r="G81" s="193">
        <v>605.03040699999997</v>
      </c>
      <c r="H81" s="193">
        <v>2425.6608449999999</v>
      </c>
      <c r="I81" s="193">
        <v>332.00093399999997</v>
      </c>
      <c r="J81" s="193">
        <v>26321.270269999997</v>
      </c>
    </row>
    <row r="82" spans="1:10" x14ac:dyDescent="0.2">
      <c r="A82" s="725"/>
      <c r="B82" s="26" t="s">
        <v>36</v>
      </c>
      <c r="C82" s="193">
        <v>721.81734300000005</v>
      </c>
      <c r="D82" s="193">
        <v>1124.9748830000001</v>
      </c>
      <c r="E82" s="193">
        <v>13720.677038</v>
      </c>
      <c r="F82" s="193">
        <v>2193.501217</v>
      </c>
      <c r="G82" s="193">
        <v>332.64318700000001</v>
      </c>
      <c r="H82" s="193">
        <v>1685.1390260000001</v>
      </c>
      <c r="I82" s="193">
        <v>2175.1657770000002</v>
      </c>
      <c r="J82" s="193">
        <v>21953.918471000005</v>
      </c>
    </row>
    <row r="83" spans="1:10" x14ac:dyDescent="0.2">
      <c r="A83" s="725"/>
      <c r="B83" s="26" t="s">
        <v>37</v>
      </c>
      <c r="C83" s="193">
        <v>447.76351899999997</v>
      </c>
      <c r="D83" s="193">
        <v>1067.4199450000001</v>
      </c>
      <c r="E83" s="193">
        <v>12997.945223999999</v>
      </c>
      <c r="F83" s="193">
        <v>2380.0562239999999</v>
      </c>
      <c r="G83" s="193">
        <v>401.333709</v>
      </c>
      <c r="H83" s="193">
        <v>782.48098400000003</v>
      </c>
      <c r="I83" s="193">
        <v>139.18848299999999</v>
      </c>
      <c r="J83" s="193">
        <v>18216.188087999999</v>
      </c>
    </row>
    <row r="84" spans="1:10" x14ac:dyDescent="0.2">
      <c r="A84" s="725"/>
      <c r="B84" s="26" t="s">
        <v>38</v>
      </c>
      <c r="C84" s="193">
        <v>420.73314699999997</v>
      </c>
      <c r="D84" s="193">
        <v>1246.2825029999999</v>
      </c>
      <c r="E84" s="193">
        <v>14820.528795</v>
      </c>
      <c r="F84" s="193">
        <v>3277.8317689999999</v>
      </c>
      <c r="G84" s="193">
        <v>897.19522199999994</v>
      </c>
      <c r="H84" s="193">
        <v>1446.495197</v>
      </c>
      <c r="I84" s="193">
        <v>266.19020899999998</v>
      </c>
      <c r="J84" s="193">
        <v>22375.256841999999</v>
      </c>
    </row>
    <row r="85" spans="1:10" x14ac:dyDescent="0.2">
      <c r="A85" s="725"/>
      <c r="B85" s="26" t="s">
        <v>39</v>
      </c>
      <c r="C85" s="193">
        <v>599.89147200000002</v>
      </c>
      <c r="D85" s="193">
        <v>1846.854619</v>
      </c>
      <c r="E85" s="193">
        <v>22445.172707999998</v>
      </c>
      <c r="F85" s="193">
        <v>5598.3567970000004</v>
      </c>
      <c r="G85" s="193">
        <v>729.63450499999999</v>
      </c>
      <c r="H85" s="193">
        <v>2453.4757460000001</v>
      </c>
      <c r="I85" s="193">
        <v>164.32372899999999</v>
      </c>
      <c r="J85" s="193">
        <v>33837.709576000001</v>
      </c>
    </row>
    <row r="86" spans="1:10" x14ac:dyDescent="0.2">
      <c r="A86" s="725"/>
      <c r="B86" s="26" t="s">
        <v>40</v>
      </c>
      <c r="C86" s="193">
        <v>797.20379800000001</v>
      </c>
      <c r="D86" s="193">
        <v>1909.718985</v>
      </c>
      <c r="E86" s="193">
        <v>27644.17006</v>
      </c>
      <c r="F86" s="193">
        <v>4727.6721909999997</v>
      </c>
      <c r="G86" s="193">
        <v>1181.1739030000001</v>
      </c>
      <c r="H86" s="193">
        <v>2368.006402</v>
      </c>
      <c r="I86" s="193">
        <v>282.02677199999999</v>
      </c>
      <c r="J86" s="193">
        <v>38909.972110999995</v>
      </c>
    </row>
    <row r="87" spans="1:10" ht="13.5" thickBot="1" x14ac:dyDescent="0.25">
      <c r="A87" s="726"/>
      <c r="B87" s="421" t="s">
        <v>41</v>
      </c>
      <c r="C87" s="425">
        <v>2355.0284839999999</v>
      </c>
      <c r="D87" s="425">
        <v>5435.8265600000004</v>
      </c>
      <c r="E87" s="425">
        <v>48965.878344999997</v>
      </c>
      <c r="F87" s="425">
        <v>10914.052892</v>
      </c>
      <c r="G87" s="425">
        <v>3894.3917160000001</v>
      </c>
      <c r="H87" s="425">
        <v>6380.209398</v>
      </c>
      <c r="I87" s="425">
        <v>1065.633122</v>
      </c>
      <c r="J87" s="425">
        <v>79011.020517000012</v>
      </c>
    </row>
    <row r="88" spans="1:10" x14ac:dyDescent="0.2">
      <c r="A88" s="727">
        <v>2002</v>
      </c>
      <c r="B88" s="413" t="s">
        <v>42</v>
      </c>
      <c r="C88" s="426">
        <v>710.46309299999996</v>
      </c>
      <c r="D88" s="426">
        <v>1770.922759</v>
      </c>
      <c r="E88" s="426">
        <v>19154.78325</v>
      </c>
      <c r="F88" s="426">
        <v>3545.1085830000002</v>
      </c>
      <c r="G88" s="426">
        <v>730.90166599999998</v>
      </c>
      <c r="H88" s="426">
        <v>2077.9576780000002</v>
      </c>
      <c r="I88" s="426">
        <v>281.337807</v>
      </c>
      <c r="J88" s="426">
        <v>28271.474836000001</v>
      </c>
    </row>
    <row r="89" spans="1:10" x14ac:dyDescent="0.2">
      <c r="A89" s="725"/>
      <c r="B89" s="26" t="s">
        <v>43</v>
      </c>
      <c r="C89" s="193">
        <v>519.64114900000004</v>
      </c>
      <c r="D89" s="193">
        <v>1248.8077579999999</v>
      </c>
      <c r="E89" s="193">
        <v>15254.057632</v>
      </c>
      <c r="F89" s="193">
        <v>2636.5934459999999</v>
      </c>
      <c r="G89" s="193">
        <v>810.23487299999999</v>
      </c>
      <c r="H89" s="193">
        <v>1184.0738859999999</v>
      </c>
      <c r="I89" s="193">
        <v>178.18754899999999</v>
      </c>
      <c r="J89" s="193">
        <v>21831.596292999999</v>
      </c>
    </row>
    <row r="90" spans="1:10" x14ac:dyDescent="0.2">
      <c r="A90" s="725"/>
      <c r="B90" s="26" t="s">
        <v>32</v>
      </c>
      <c r="C90" s="193">
        <v>410.16338400000001</v>
      </c>
      <c r="D90" s="193">
        <v>1863.2241289999999</v>
      </c>
      <c r="E90" s="193">
        <v>19690.408475</v>
      </c>
      <c r="F90" s="193">
        <v>3108.712309</v>
      </c>
      <c r="G90" s="193">
        <v>788.31584699999996</v>
      </c>
      <c r="H90" s="193">
        <v>1655.2154399999999</v>
      </c>
      <c r="I90" s="193">
        <v>396.51867700000003</v>
      </c>
      <c r="J90" s="193">
        <v>27912.558261000002</v>
      </c>
    </row>
    <row r="91" spans="1:10" x14ac:dyDescent="0.2">
      <c r="A91" s="725"/>
      <c r="B91" s="26" t="s">
        <v>33</v>
      </c>
      <c r="C91" s="193">
        <v>609.027017</v>
      </c>
      <c r="D91" s="193">
        <v>1304.5419449999999</v>
      </c>
      <c r="E91" s="193">
        <v>13496.924809</v>
      </c>
      <c r="F91" s="193">
        <v>2565.6500609999998</v>
      </c>
      <c r="G91" s="193">
        <v>381.15131600000001</v>
      </c>
      <c r="H91" s="193">
        <v>1832.8504330000001</v>
      </c>
      <c r="I91" s="193">
        <v>594.55815399999994</v>
      </c>
      <c r="J91" s="193">
        <v>20784.703734999996</v>
      </c>
    </row>
    <row r="92" spans="1:10" x14ac:dyDescent="0.2">
      <c r="A92" s="725"/>
      <c r="B92" s="26" t="s">
        <v>34</v>
      </c>
      <c r="C92" s="193">
        <v>714.43675900000005</v>
      </c>
      <c r="D92" s="193">
        <v>1192.5166819999999</v>
      </c>
      <c r="E92" s="193">
        <v>14261.263279999999</v>
      </c>
      <c r="F92" s="193">
        <v>2594.8622319999999</v>
      </c>
      <c r="G92" s="193">
        <v>447.52385800000002</v>
      </c>
      <c r="H92" s="193">
        <v>909.01547300000004</v>
      </c>
      <c r="I92" s="193">
        <v>139.51519300000001</v>
      </c>
      <c r="J92" s="193">
        <v>20259.133476999999</v>
      </c>
    </row>
    <row r="93" spans="1:10" x14ac:dyDescent="0.2">
      <c r="A93" s="725"/>
      <c r="B93" s="26" t="s">
        <v>35</v>
      </c>
      <c r="C93" s="193">
        <v>534.91237599999999</v>
      </c>
      <c r="D93" s="193">
        <v>1756.03367</v>
      </c>
      <c r="E93" s="193">
        <v>14939.934520999999</v>
      </c>
      <c r="F93" s="193">
        <v>3087.369627</v>
      </c>
      <c r="G93" s="193">
        <v>696.56889899999999</v>
      </c>
      <c r="H93" s="193">
        <v>2241.0826670000001</v>
      </c>
      <c r="I93" s="193">
        <v>455.304822</v>
      </c>
      <c r="J93" s="193">
        <v>23711.206581999999</v>
      </c>
    </row>
    <row r="94" spans="1:10" x14ac:dyDescent="0.2">
      <c r="A94" s="725"/>
      <c r="B94" s="26" t="s">
        <v>36</v>
      </c>
      <c r="C94" s="193">
        <v>445.54435799999999</v>
      </c>
      <c r="D94" s="193">
        <v>1476.94874</v>
      </c>
      <c r="E94" s="193">
        <v>15169.245154</v>
      </c>
      <c r="F94" s="193">
        <v>3742.9990349999998</v>
      </c>
      <c r="G94" s="193">
        <v>470.581028</v>
      </c>
      <c r="H94" s="193">
        <v>1331.9850759999999</v>
      </c>
      <c r="I94" s="193">
        <v>194.92244700000001</v>
      </c>
      <c r="J94" s="193">
        <v>22832.225838000002</v>
      </c>
    </row>
    <row r="95" spans="1:10" x14ac:dyDescent="0.2">
      <c r="A95" s="725"/>
      <c r="B95" s="26" t="s">
        <v>37</v>
      </c>
      <c r="C95" s="193">
        <v>844.33504600000003</v>
      </c>
      <c r="D95" s="193">
        <v>4183.678054</v>
      </c>
      <c r="E95" s="193">
        <v>33167.927879000003</v>
      </c>
      <c r="F95" s="193">
        <v>9511.9937399999999</v>
      </c>
      <c r="G95" s="193">
        <v>1216.668185</v>
      </c>
      <c r="H95" s="193">
        <v>4005.0128359999999</v>
      </c>
      <c r="I95" s="193">
        <v>1126.6626020000001</v>
      </c>
      <c r="J95" s="193">
        <v>54056.278342000005</v>
      </c>
    </row>
    <row r="96" spans="1:10" x14ac:dyDescent="0.2">
      <c r="A96" s="725"/>
      <c r="B96" s="26" t="s">
        <v>38</v>
      </c>
      <c r="C96" s="193">
        <v>595.03280800000005</v>
      </c>
      <c r="D96" s="193">
        <v>2446.0962669999999</v>
      </c>
      <c r="E96" s="193">
        <v>14571.146387000001</v>
      </c>
      <c r="F96" s="193">
        <v>2091.5923790000002</v>
      </c>
      <c r="G96" s="193">
        <v>203.00097700000001</v>
      </c>
      <c r="H96" s="193">
        <v>1887.538229</v>
      </c>
      <c r="I96" s="193">
        <v>75.248634999999993</v>
      </c>
      <c r="J96" s="193">
        <v>21869.655682000004</v>
      </c>
    </row>
    <row r="97" spans="1:10" x14ac:dyDescent="0.2">
      <c r="A97" s="725"/>
      <c r="B97" s="26" t="s">
        <v>39</v>
      </c>
      <c r="C97" s="193">
        <v>982.07034999999996</v>
      </c>
      <c r="D97" s="193">
        <v>1353.5159120000001</v>
      </c>
      <c r="E97" s="193">
        <v>18292.663981999998</v>
      </c>
      <c r="F97" s="193">
        <v>2753.9900339999999</v>
      </c>
      <c r="G97" s="193">
        <v>249.938918</v>
      </c>
      <c r="H97" s="193">
        <v>1401.2843780000001</v>
      </c>
      <c r="I97" s="193">
        <v>177.008205</v>
      </c>
      <c r="J97" s="193">
        <v>25210.471778999996</v>
      </c>
    </row>
    <row r="98" spans="1:10" x14ac:dyDescent="0.2">
      <c r="A98" s="725"/>
      <c r="B98" s="26" t="s">
        <v>40</v>
      </c>
      <c r="C98" s="193">
        <v>1162.680104</v>
      </c>
      <c r="D98" s="193">
        <v>1368.2540429999999</v>
      </c>
      <c r="E98" s="193">
        <v>16814.512621000002</v>
      </c>
      <c r="F98" s="193">
        <v>2319.5791859999999</v>
      </c>
      <c r="G98" s="193">
        <v>307.655642</v>
      </c>
      <c r="H98" s="193">
        <v>1291.716075</v>
      </c>
      <c r="I98" s="193">
        <v>142.12580399999999</v>
      </c>
      <c r="J98" s="193">
        <v>23406.523475000002</v>
      </c>
    </row>
    <row r="99" spans="1:10" ht="13.5" thickBot="1" x14ac:dyDescent="0.25">
      <c r="A99" s="726"/>
      <c r="B99" s="421" t="s">
        <v>41</v>
      </c>
      <c r="C99" s="425">
        <v>1133.0976390000001</v>
      </c>
      <c r="D99" s="425">
        <v>3693.430053</v>
      </c>
      <c r="E99" s="425">
        <v>24541.984045000001</v>
      </c>
      <c r="F99" s="425">
        <v>6071.5772710000001</v>
      </c>
      <c r="G99" s="425">
        <v>1306.583087</v>
      </c>
      <c r="H99" s="425">
        <v>4550.8912339999997</v>
      </c>
      <c r="I99" s="425">
        <v>465.40765499999998</v>
      </c>
      <c r="J99" s="425">
        <v>41762.970984000007</v>
      </c>
    </row>
    <row r="100" spans="1:10" x14ac:dyDescent="0.2">
      <c r="A100" s="727">
        <v>2003</v>
      </c>
      <c r="B100" s="413" t="s">
        <v>42</v>
      </c>
      <c r="C100" s="426">
        <v>994.69143899999995</v>
      </c>
      <c r="D100" s="426">
        <v>2091.5118200000002</v>
      </c>
      <c r="E100" s="426">
        <v>28478.314461000002</v>
      </c>
      <c r="F100" s="426">
        <v>7658.5464030000003</v>
      </c>
      <c r="G100" s="426">
        <v>765.15529100000003</v>
      </c>
      <c r="H100" s="426">
        <v>3749.8817089999998</v>
      </c>
      <c r="I100" s="426">
        <v>329.50916599999999</v>
      </c>
      <c r="J100" s="426">
        <v>44067.610289000011</v>
      </c>
    </row>
    <row r="101" spans="1:10" x14ac:dyDescent="0.2">
      <c r="A101" s="725"/>
      <c r="B101" s="26" t="s">
        <v>43</v>
      </c>
      <c r="C101" s="193">
        <v>663.82338800000002</v>
      </c>
      <c r="D101" s="193">
        <v>2305.7638910000001</v>
      </c>
      <c r="E101" s="193">
        <v>32016.382784000001</v>
      </c>
      <c r="F101" s="193">
        <v>6354.4782569999998</v>
      </c>
      <c r="G101" s="193">
        <v>1161.7521609999999</v>
      </c>
      <c r="H101" s="193">
        <v>3835.0110009999999</v>
      </c>
      <c r="I101" s="193">
        <v>504.29894999999999</v>
      </c>
      <c r="J101" s="193">
        <v>46841.510431999995</v>
      </c>
    </row>
    <row r="102" spans="1:10" x14ac:dyDescent="0.2">
      <c r="A102" s="725"/>
      <c r="B102" s="26" t="s">
        <v>32</v>
      </c>
      <c r="C102" s="193">
        <v>1108.240986</v>
      </c>
      <c r="D102" s="193">
        <v>6415.2748320000001</v>
      </c>
      <c r="E102" s="193">
        <v>48886.780773999999</v>
      </c>
      <c r="F102" s="193">
        <v>8162.456486</v>
      </c>
      <c r="G102" s="193">
        <v>3156.7951889999999</v>
      </c>
      <c r="H102" s="193">
        <v>8160.1283270000004</v>
      </c>
      <c r="I102" s="193">
        <v>1564.422513</v>
      </c>
      <c r="J102" s="193">
        <v>77454.099107000002</v>
      </c>
    </row>
    <row r="103" spans="1:10" x14ac:dyDescent="0.2">
      <c r="A103" s="725"/>
      <c r="B103" s="26" t="s">
        <v>33</v>
      </c>
      <c r="C103" s="193">
        <v>875.30557299999998</v>
      </c>
      <c r="D103" s="193">
        <v>2292.342858</v>
      </c>
      <c r="E103" s="193">
        <v>24810.009494999998</v>
      </c>
      <c r="F103" s="193">
        <v>3482.9844480000002</v>
      </c>
      <c r="G103" s="193">
        <v>757.13263800000004</v>
      </c>
      <c r="H103" s="193">
        <v>3305.574486</v>
      </c>
      <c r="I103" s="193">
        <v>312.88336199999998</v>
      </c>
      <c r="J103" s="193">
        <v>35836.232859999996</v>
      </c>
    </row>
    <row r="104" spans="1:10" x14ac:dyDescent="0.2">
      <c r="A104" s="725"/>
      <c r="B104" s="26" t="s">
        <v>34</v>
      </c>
      <c r="C104" s="193">
        <v>796.62780699999996</v>
      </c>
      <c r="D104" s="193">
        <v>1709.0702779999999</v>
      </c>
      <c r="E104" s="193">
        <v>23704.614572999999</v>
      </c>
      <c r="F104" s="193">
        <v>5253.2492179999999</v>
      </c>
      <c r="G104" s="193">
        <v>633.79403200000002</v>
      </c>
      <c r="H104" s="193">
        <v>2023.2627210000001</v>
      </c>
      <c r="I104" s="193">
        <v>271.33146900000003</v>
      </c>
      <c r="J104" s="193">
        <v>34391.950098000001</v>
      </c>
    </row>
    <row r="105" spans="1:10" x14ac:dyDescent="0.2">
      <c r="A105" s="725"/>
      <c r="B105" s="26" t="s">
        <v>35</v>
      </c>
      <c r="C105" s="193">
        <v>1275.34023</v>
      </c>
      <c r="D105" s="193">
        <v>4377.3172089999998</v>
      </c>
      <c r="E105" s="193">
        <v>33113.451438999997</v>
      </c>
      <c r="F105" s="193">
        <v>6210.4105010000003</v>
      </c>
      <c r="G105" s="193">
        <v>1579.247415</v>
      </c>
      <c r="H105" s="193">
        <v>4096.3356679999997</v>
      </c>
      <c r="I105" s="193">
        <v>1060.8915340000001</v>
      </c>
      <c r="J105" s="193">
        <v>51712.993995999997</v>
      </c>
    </row>
    <row r="106" spans="1:10" x14ac:dyDescent="0.2">
      <c r="A106" s="725"/>
      <c r="B106" s="26" t="s">
        <v>36</v>
      </c>
      <c r="C106" s="193">
        <v>1387.519268</v>
      </c>
      <c r="D106" s="193">
        <v>1835.5518870000001</v>
      </c>
      <c r="E106" s="193">
        <v>26694.862539000002</v>
      </c>
      <c r="F106" s="193">
        <v>4016.1070490000002</v>
      </c>
      <c r="G106" s="193">
        <v>434.769813</v>
      </c>
      <c r="H106" s="193">
        <v>1671.7252579999999</v>
      </c>
      <c r="I106" s="193">
        <v>283.653638</v>
      </c>
      <c r="J106" s="193">
        <v>36324.189452000006</v>
      </c>
    </row>
    <row r="107" spans="1:10" x14ac:dyDescent="0.2">
      <c r="A107" s="725"/>
      <c r="B107" s="26" t="s">
        <v>37</v>
      </c>
      <c r="C107" s="193">
        <v>639.75660600000003</v>
      </c>
      <c r="D107" s="193">
        <v>1814.4534659999999</v>
      </c>
      <c r="E107" s="193">
        <v>19836.465822999999</v>
      </c>
      <c r="F107" s="193">
        <v>2648.788986</v>
      </c>
      <c r="G107" s="193">
        <v>970.79304500000001</v>
      </c>
      <c r="H107" s="193">
        <v>1825.449136</v>
      </c>
      <c r="I107" s="193">
        <v>237.168126</v>
      </c>
      <c r="J107" s="193">
        <v>27972.875187999998</v>
      </c>
    </row>
    <row r="108" spans="1:10" x14ac:dyDescent="0.2">
      <c r="A108" s="725"/>
      <c r="B108" s="26" t="s">
        <v>38</v>
      </c>
      <c r="C108" s="193">
        <v>1222.881288</v>
      </c>
      <c r="D108" s="193">
        <v>3900.0670810000001</v>
      </c>
      <c r="E108" s="193">
        <v>25922.043710000002</v>
      </c>
      <c r="F108" s="193">
        <v>4367.2050090000002</v>
      </c>
      <c r="G108" s="193">
        <v>2155.7197839999999</v>
      </c>
      <c r="H108" s="193">
        <v>2824.1973429999998</v>
      </c>
      <c r="I108" s="193">
        <v>903.34628699999996</v>
      </c>
      <c r="J108" s="193">
        <v>41295.460502000002</v>
      </c>
    </row>
    <row r="109" spans="1:10" x14ac:dyDescent="0.2">
      <c r="A109" s="725"/>
      <c r="B109" s="26" t="s">
        <v>39</v>
      </c>
      <c r="C109" s="193">
        <v>1102.2341779999999</v>
      </c>
      <c r="D109" s="193">
        <v>2083.5100520000001</v>
      </c>
      <c r="E109" s="193">
        <v>20114.124796</v>
      </c>
      <c r="F109" s="193">
        <v>2354.5530939999999</v>
      </c>
      <c r="G109" s="193">
        <v>309.96932399999997</v>
      </c>
      <c r="H109" s="193">
        <v>1603.2825310000001</v>
      </c>
      <c r="I109" s="193">
        <v>191.76631800000001</v>
      </c>
      <c r="J109" s="193">
        <v>27759.440293000003</v>
      </c>
    </row>
    <row r="110" spans="1:10" x14ac:dyDescent="0.2">
      <c r="A110" s="725"/>
      <c r="B110" s="26" t="s">
        <v>40</v>
      </c>
      <c r="C110" s="193">
        <v>818.65820499999995</v>
      </c>
      <c r="D110" s="193">
        <v>1921.5656550000001</v>
      </c>
      <c r="E110" s="193">
        <v>20942.773002999998</v>
      </c>
      <c r="F110" s="193">
        <v>1878.038198</v>
      </c>
      <c r="G110" s="193">
        <v>362.103767</v>
      </c>
      <c r="H110" s="193">
        <v>1471.7216699999999</v>
      </c>
      <c r="I110" s="193">
        <v>285.55599699999999</v>
      </c>
      <c r="J110" s="193">
        <v>27680.416494999998</v>
      </c>
    </row>
    <row r="111" spans="1:10" ht="13.5" thickBot="1" x14ac:dyDescent="0.25">
      <c r="A111" s="726"/>
      <c r="B111" s="421" t="s">
        <v>41</v>
      </c>
      <c r="C111" s="425">
        <v>1861.8683329999999</v>
      </c>
      <c r="D111" s="425">
        <v>5128.7694090000005</v>
      </c>
      <c r="E111" s="425">
        <v>37348.353037000001</v>
      </c>
      <c r="F111" s="425">
        <v>6079.1756219999997</v>
      </c>
      <c r="G111" s="425">
        <v>3718.7561679999999</v>
      </c>
      <c r="H111" s="425">
        <v>5455.9880309999999</v>
      </c>
      <c r="I111" s="425">
        <v>893.94750099999999</v>
      </c>
      <c r="J111" s="425">
        <v>60486.858101000005</v>
      </c>
    </row>
    <row r="112" spans="1:10" x14ac:dyDescent="0.2">
      <c r="A112" s="727">
        <v>2004</v>
      </c>
      <c r="B112" s="413" t="s">
        <v>42</v>
      </c>
      <c r="C112" s="426">
        <v>698.34682899999996</v>
      </c>
      <c r="D112" s="426">
        <v>2005.530289</v>
      </c>
      <c r="E112" s="426">
        <v>21177.479635</v>
      </c>
      <c r="F112" s="426">
        <v>2991.6947030000001</v>
      </c>
      <c r="G112" s="426">
        <v>334.45669600000002</v>
      </c>
      <c r="H112" s="426">
        <v>2629.370488</v>
      </c>
      <c r="I112" s="426">
        <v>120.338463</v>
      </c>
      <c r="J112" s="426">
        <v>29957.217103000003</v>
      </c>
    </row>
    <row r="113" spans="1:10" x14ac:dyDescent="0.2">
      <c r="A113" s="725"/>
      <c r="B113" s="26" t="s">
        <v>43</v>
      </c>
      <c r="C113" s="193">
        <v>772.62845800000002</v>
      </c>
      <c r="D113" s="193">
        <v>1851.409938</v>
      </c>
      <c r="E113" s="193">
        <v>21454.694170999999</v>
      </c>
      <c r="F113" s="193">
        <v>2914.7184860000002</v>
      </c>
      <c r="G113" s="193">
        <v>208.240454</v>
      </c>
      <c r="H113" s="193">
        <v>2212.5067789999998</v>
      </c>
      <c r="I113" s="193">
        <v>161.956816</v>
      </c>
      <c r="J113" s="193">
        <v>29576.155102000001</v>
      </c>
    </row>
    <row r="114" spans="1:10" x14ac:dyDescent="0.2">
      <c r="A114" s="725"/>
      <c r="B114" s="26" t="s">
        <v>32</v>
      </c>
      <c r="C114" s="193">
        <v>1314.5229260000001</v>
      </c>
      <c r="D114" s="193">
        <v>3620.4812860000002</v>
      </c>
      <c r="E114" s="193">
        <v>34283.934910999997</v>
      </c>
      <c r="F114" s="193">
        <v>6631.6125190000002</v>
      </c>
      <c r="G114" s="193">
        <v>773.24795900000004</v>
      </c>
      <c r="H114" s="193">
        <v>3733.8157700000002</v>
      </c>
      <c r="I114" s="193">
        <v>613.192048</v>
      </c>
      <c r="J114" s="193">
        <v>50970.807418999997</v>
      </c>
    </row>
    <row r="115" spans="1:10" x14ac:dyDescent="0.2">
      <c r="A115" s="725"/>
      <c r="B115" s="26" t="s">
        <v>33</v>
      </c>
      <c r="C115" s="193">
        <v>1258.930478</v>
      </c>
      <c r="D115" s="193">
        <v>1941.283651</v>
      </c>
      <c r="E115" s="193">
        <v>25726.973113</v>
      </c>
      <c r="F115" s="193">
        <v>3823.7342979999999</v>
      </c>
      <c r="G115" s="193">
        <v>920.40919799999995</v>
      </c>
      <c r="H115" s="193">
        <v>2040.968826</v>
      </c>
      <c r="I115" s="193">
        <v>251.27792199999999</v>
      </c>
      <c r="J115" s="193">
        <v>35963.577485999995</v>
      </c>
    </row>
    <row r="116" spans="1:10" x14ac:dyDescent="0.2">
      <c r="A116" s="725"/>
      <c r="B116" s="26" t="s">
        <v>34</v>
      </c>
      <c r="C116" s="193">
        <v>641.76512700000001</v>
      </c>
      <c r="D116" s="193">
        <v>2279.955297</v>
      </c>
      <c r="E116" s="193">
        <v>24428.075680999998</v>
      </c>
      <c r="F116" s="193">
        <v>3064.8279659999998</v>
      </c>
      <c r="G116" s="193">
        <v>1767.796797</v>
      </c>
      <c r="H116" s="193">
        <v>2198.1568619999998</v>
      </c>
      <c r="I116" s="193">
        <v>349.48282499999999</v>
      </c>
      <c r="J116" s="193">
        <v>34730.060554999996</v>
      </c>
    </row>
    <row r="117" spans="1:10" x14ac:dyDescent="0.2">
      <c r="A117" s="725"/>
      <c r="B117" s="26" t="s">
        <v>35</v>
      </c>
      <c r="C117" s="193">
        <v>1549.306609</v>
      </c>
      <c r="D117" s="193">
        <v>4676.8187550000002</v>
      </c>
      <c r="E117" s="193">
        <v>32639.679972999998</v>
      </c>
      <c r="F117" s="193">
        <v>5292.64318</v>
      </c>
      <c r="G117" s="193">
        <v>1061.6013869999999</v>
      </c>
      <c r="H117" s="193">
        <v>5075.705089</v>
      </c>
      <c r="I117" s="193">
        <v>986.300794</v>
      </c>
      <c r="J117" s="193">
        <v>51282.055787000005</v>
      </c>
    </row>
    <row r="118" spans="1:10" x14ac:dyDescent="0.2">
      <c r="A118" s="725"/>
      <c r="B118" s="26" t="s">
        <v>36</v>
      </c>
      <c r="C118" s="193">
        <v>756.16285500000004</v>
      </c>
      <c r="D118" s="193">
        <v>2312.2691199999999</v>
      </c>
      <c r="E118" s="193">
        <v>20123.370320000002</v>
      </c>
      <c r="F118" s="193">
        <v>2564.6216880000002</v>
      </c>
      <c r="G118" s="193">
        <v>324.39906300000001</v>
      </c>
      <c r="H118" s="193">
        <v>1507.0178330000001</v>
      </c>
      <c r="I118" s="193">
        <v>169.68304699999999</v>
      </c>
      <c r="J118" s="193">
        <v>27757.523926000002</v>
      </c>
    </row>
    <row r="119" spans="1:10" x14ac:dyDescent="0.2">
      <c r="A119" s="725"/>
      <c r="B119" s="26" t="s">
        <v>37</v>
      </c>
      <c r="C119" s="193">
        <v>1086.8127280000001</v>
      </c>
      <c r="D119" s="193">
        <v>1860.55357</v>
      </c>
      <c r="E119" s="193">
        <v>16158.873974</v>
      </c>
      <c r="F119" s="193">
        <v>2181.768677</v>
      </c>
      <c r="G119" s="193">
        <v>160.452361</v>
      </c>
      <c r="H119" s="193">
        <v>1210.876802</v>
      </c>
      <c r="I119" s="193">
        <v>80.741083000000003</v>
      </c>
      <c r="J119" s="193">
        <v>22740.079194999998</v>
      </c>
    </row>
    <row r="120" spans="1:10" x14ac:dyDescent="0.2">
      <c r="A120" s="725"/>
      <c r="B120" s="26" t="s">
        <v>38</v>
      </c>
      <c r="C120" s="193">
        <v>969.26250000000005</v>
      </c>
      <c r="D120" s="193">
        <v>2455.904618</v>
      </c>
      <c r="E120" s="193">
        <v>20054.334073000002</v>
      </c>
      <c r="F120" s="193">
        <v>3282.482849</v>
      </c>
      <c r="G120" s="193">
        <v>493.59387400000003</v>
      </c>
      <c r="H120" s="193">
        <v>1601.150222</v>
      </c>
      <c r="I120" s="193">
        <v>514.28876000000002</v>
      </c>
      <c r="J120" s="193">
        <v>29371.016896000001</v>
      </c>
    </row>
    <row r="121" spans="1:10" x14ac:dyDescent="0.2">
      <c r="A121" s="725"/>
      <c r="B121" s="26" t="s">
        <v>39</v>
      </c>
      <c r="C121" s="193">
        <v>1258.4816639999999</v>
      </c>
      <c r="D121" s="193">
        <v>1908.696731</v>
      </c>
      <c r="E121" s="193">
        <v>20040.60485</v>
      </c>
      <c r="F121" s="193">
        <v>3258.3801159999998</v>
      </c>
      <c r="G121" s="193">
        <v>305.05687999999998</v>
      </c>
      <c r="H121" s="193">
        <v>1388.4276400000001</v>
      </c>
      <c r="I121" s="193">
        <v>222.25420299999999</v>
      </c>
      <c r="J121" s="193">
        <v>28381.902084000001</v>
      </c>
    </row>
    <row r="122" spans="1:10" x14ac:dyDescent="0.2">
      <c r="A122" s="725"/>
      <c r="B122" s="26" t="s">
        <v>40</v>
      </c>
      <c r="C122" s="193">
        <v>755.77320599999996</v>
      </c>
      <c r="D122" s="193">
        <v>2685.598297</v>
      </c>
      <c r="E122" s="193">
        <v>20964.202348999999</v>
      </c>
      <c r="F122" s="193">
        <v>2967.7993839999999</v>
      </c>
      <c r="G122" s="193">
        <v>213.78952799999999</v>
      </c>
      <c r="H122" s="193">
        <v>2477.9162710000001</v>
      </c>
      <c r="I122" s="193">
        <v>188.04730900000001</v>
      </c>
      <c r="J122" s="193">
        <v>30253.126344000004</v>
      </c>
    </row>
    <row r="123" spans="1:10" ht="13.5" thickBot="1" x14ac:dyDescent="0.25">
      <c r="A123" s="726"/>
      <c r="B123" s="421" t="s">
        <v>41</v>
      </c>
      <c r="C123" s="425">
        <v>1433.745713</v>
      </c>
      <c r="D123" s="425">
        <v>6404.5603099999998</v>
      </c>
      <c r="E123" s="425">
        <v>42322.983107</v>
      </c>
      <c r="F123" s="425">
        <v>8118.467138</v>
      </c>
      <c r="G123" s="425">
        <v>1428.845043</v>
      </c>
      <c r="H123" s="425">
        <v>5921.178124</v>
      </c>
      <c r="I123" s="425">
        <v>807.37960399999997</v>
      </c>
      <c r="J123" s="425">
        <v>66437.159039000006</v>
      </c>
    </row>
    <row r="124" spans="1:10" x14ac:dyDescent="0.2">
      <c r="A124" s="727">
        <v>2005</v>
      </c>
      <c r="B124" s="413" t="s">
        <v>42</v>
      </c>
      <c r="C124" s="427">
        <v>889.04284500000006</v>
      </c>
      <c r="D124" s="427">
        <v>3159.9735860000001</v>
      </c>
      <c r="E124" s="427">
        <v>30394.202252999999</v>
      </c>
      <c r="F124" s="427">
        <v>3500.8754779999999</v>
      </c>
      <c r="G124" s="427">
        <v>400.089719</v>
      </c>
      <c r="H124" s="427">
        <v>3937.5191369999998</v>
      </c>
      <c r="I124" s="427">
        <v>619.70071299999995</v>
      </c>
      <c r="J124" s="427">
        <v>42901.403731000006</v>
      </c>
    </row>
    <row r="125" spans="1:10" x14ac:dyDescent="0.2">
      <c r="A125" s="725"/>
      <c r="B125" s="26" t="s">
        <v>43</v>
      </c>
      <c r="C125" s="72">
        <v>623.50807399999997</v>
      </c>
      <c r="D125" s="72">
        <v>3491.150893</v>
      </c>
      <c r="E125" s="72">
        <v>30055.021143999998</v>
      </c>
      <c r="F125" s="72">
        <v>4839.0445650000001</v>
      </c>
      <c r="G125" s="72">
        <v>788.40332599999999</v>
      </c>
      <c r="H125" s="72">
        <v>4931.9396200000001</v>
      </c>
      <c r="I125" s="72">
        <v>364.99069500000002</v>
      </c>
      <c r="J125" s="72">
        <v>45094.058316999995</v>
      </c>
    </row>
    <row r="126" spans="1:10" x14ac:dyDescent="0.2">
      <c r="A126" s="725"/>
      <c r="B126" s="26" t="s">
        <v>32</v>
      </c>
      <c r="C126" s="72">
        <v>1554.7901420000001</v>
      </c>
      <c r="D126" s="72">
        <v>8500.5074640000003</v>
      </c>
      <c r="E126" s="72">
        <v>61713.734106000004</v>
      </c>
      <c r="F126" s="72">
        <v>11632.285293999999</v>
      </c>
      <c r="G126" s="72">
        <v>2327.4086470000002</v>
      </c>
      <c r="H126" s="72">
        <v>11101.237488000001</v>
      </c>
      <c r="I126" s="72">
        <v>1937.168602</v>
      </c>
      <c r="J126" s="72">
        <v>98767.131743000005</v>
      </c>
    </row>
    <row r="127" spans="1:10" x14ac:dyDescent="0.2">
      <c r="A127" s="725"/>
      <c r="B127" s="26" t="s">
        <v>33</v>
      </c>
      <c r="C127" s="72">
        <v>540.05157799999995</v>
      </c>
      <c r="D127" s="72">
        <v>3207.6167519999999</v>
      </c>
      <c r="E127" s="72">
        <v>27501.941858999999</v>
      </c>
      <c r="F127" s="72">
        <v>5311.432742</v>
      </c>
      <c r="G127" s="72">
        <v>802.12888099999998</v>
      </c>
      <c r="H127" s="72">
        <v>3476.630013</v>
      </c>
      <c r="I127" s="72">
        <v>723.60538599999995</v>
      </c>
      <c r="J127" s="72">
        <v>41563.407210999998</v>
      </c>
    </row>
    <row r="128" spans="1:10" x14ac:dyDescent="0.2">
      <c r="A128" s="725"/>
      <c r="B128" s="26" t="s">
        <v>34</v>
      </c>
      <c r="C128" s="72">
        <v>964.72493999999995</v>
      </c>
      <c r="D128" s="72">
        <v>3606.3357070000002</v>
      </c>
      <c r="E128" s="72">
        <v>36352.423315</v>
      </c>
      <c r="F128" s="72">
        <v>7652.7703410000004</v>
      </c>
      <c r="G128" s="72">
        <v>591.777331</v>
      </c>
      <c r="H128" s="72">
        <v>2610.7475920000002</v>
      </c>
      <c r="I128" s="72">
        <v>553.69770000000005</v>
      </c>
      <c r="J128" s="72">
        <v>52332.476925999996</v>
      </c>
    </row>
    <row r="129" spans="1:10" x14ac:dyDescent="0.2">
      <c r="A129" s="725"/>
      <c r="B129" s="26" t="s">
        <v>35</v>
      </c>
      <c r="C129" s="72">
        <v>4131.6196200000004</v>
      </c>
      <c r="D129" s="72">
        <v>10957.292335</v>
      </c>
      <c r="E129" s="72">
        <v>58487.595328000003</v>
      </c>
      <c r="F129" s="72">
        <v>12462.397394</v>
      </c>
      <c r="G129" s="72">
        <v>1627.4481189999999</v>
      </c>
      <c r="H129" s="72">
        <v>7607.7418129999996</v>
      </c>
      <c r="I129" s="72">
        <v>2097.7037799999998</v>
      </c>
      <c r="J129" s="72">
        <v>97371.798388999989</v>
      </c>
    </row>
    <row r="130" spans="1:10" x14ac:dyDescent="0.2">
      <c r="A130" s="725"/>
      <c r="B130" s="26" t="s">
        <v>36</v>
      </c>
      <c r="C130" s="72">
        <v>599.96322999999995</v>
      </c>
      <c r="D130" s="72">
        <v>3201.609238</v>
      </c>
      <c r="E130" s="72">
        <v>37826.972286999997</v>
      </c>
      <c r="F130" s="72">
        <v>5256.2812039999999</v>
      </c>
      <c r="G130" s="72">
        <v>1121.218192</v>
      </c>
      <c r="H130" s="72">
        <v>3442.1794410000002</v>
      </c>
      <c r="I130" s="72">
        <v>545.81809499999997</v>
      </c>
      <c r="J130" s="72">
        <v>51994.041686999997</v>
      </c>
    </row>
    <row r="131" spans="1:10" x14ac:dyDescent="0.2">
      <c r="A131" s="725"/>
      <c r="B131" s="26" t="s">
        <v>37</v>
      </c>
      <c r="C131" s="72">
        <v>1619.38264</v>
      </c>
      <c r="D131" s="72">
        <v>6929.9524689999998</v>
      </c>
      <c r="E131" s="72">
        <v>54665.125419000004</v>
      </c>
      <c r="F131" s="72">
        <v>9307.6016519999994</v>
      </c>
      <c r="G131" s="72">
        <v>566.85040700000002</v>
      </c>
      <c r="H131" s="72">
        <v>4701.0121790000003</v>
      </c>
      <c r="I131" s="72">
        <v>712.92540699999995</v>
      </c>
      <c r="J131" s="72">
        <v>78502.850173000013</v>
      </c>
    </row>
    <row r="132" spans="1:10" x14ac:dyDescent="0.2">
      <c r="A132" s="725"/>
      <c r="B132" s="26" t="s">
        <v>38</v>
      </c>
      <c r="C132" s="72">
        <v>1330.2671230000001</v>
      </c>
      <c r="D132" s="72">
        <v>5085.7532600000004</v>
      </c>
      <c r="E132" s="72">
        <v>33705.312192999998</v>
      </c>
      <c r="F132" s="72">
        <v>5256.8246170000002</v>
      </c>
      <c r="G132" s="72">
        <v>964.99687100000006</v>
      </c>
      <c r="H132" s="72">
        <v>4378.3421850000004</v>
      </c>
      <c r="I132" s="72">
        <v>1538.46758</v>
      </c>
      <c r="J132" s="72">
        <v>52259.963829</v>
      </c>
    </row>
    <row r="133" spans="1:10" x14ac:dyDescent="0.2">
      <c r="A133" s="725"/>
      <c r="B133" s="26" t="s">
        <v>39</v>
      </c>
      <c r="C133" s="72">
        <v>585.47998299999995</v>
      </c>
      <c r="D133" s="72">
        <v>3730.4348150000001</v>
      </c>
      <c r="E133" s="72">
        <v>35333.01008</v>
      </c>
      <c r="F133" s="72">
        <v>3122.5869189999999</v>
      </c>
      <c r="G133" s="72">
        <v>300.09013299999998</v>
      </c>
      <c r="H133" s="72">
        <v>2387.9984290000002</v>
      </c>
      <c r="I133" s="72">
        <v>263.81261599999999</v>
      </c>
      <c r="J133" s="72">
        <v>45723.412974999999</v>
      </c>
    </row>
    <row r="134" spans="1:10" x14ac:dyDescent="0.2">
      <c r="A134" s="725"/>
      <c r="B134" s="26" t="s">
        <v>40</v>
      </c>
      <c r="C134" s="72">
        <v>601.63906499999996</v>
      </c>
      <c r="D134" s="72">
        <v>2878.2766740000002</v>
      </c>
      <c r="E134" s="72">
        <v>28760.65033</v>
      </c>
      <c r="F134" s="72">
        <v>2516.7171050000002</v>
      </c>
      <c r="G134" s="72">
        <v>366.10141700000003</v>
      </c>
      <c r="H134" s="72">
        <v>1769.9550569999999</v>
      </c>
      <c r="I134" s="72">
        <v>200.14445900000001</v>
      </c>
      <c r="J134" s="72">
        <v>37093.484107000004</v>
      </c>
    </row>
    <row r="135" spans="1:10" ht="13.5" thickBot="1" x14ac:dyDescent="0.25">
      <c r="A135" s="726"/>
      <c r="B135" s="421" t="s">
        <v>41</v>
      </c>
      <c r="C135" s="428">
        <v>2611.5166960000001</v>
      </c>
      <c r="D135" s="428">
        <v>12461.631907000001</v>
      </c>
      <c r="E135" s="428">
        <v>60104.824834999999</v>
      </c>
      <c r="F135" s="428">
        <v>10962.953466000001</v>
      </c>
      <c r="G135" s="428">
        <v>3374.4391900000001</v>
      </c>
      <c r="H135" s="428">
        <v>11801.216216000001</v>
      </c>
      <c r="I135" s="428">
        <v>3360.6980410000001</v>
      </c>
      <c r="J135" s="428">
        <v>104677.28035100001</v>
      </c>
    </row>
    <row r="136" spans="1:10" x14ac:dyDescent="0.2">
      <c r="A136" s="727">
        <v>2006</v>
      </c>
      <c r="B136" s="413" t="s">
        <v>42</v>
      </c>
      <c r="C136" s="427">
        <v>653.69509500000004</v>
      </c>
      <c r="D136" s="427">
        <v>3007.3242270000001</v>
      </c>
      <c r="E136" s="427">
        <v>21310.426608999998</v>
      </c>
      <c r="F136" s="427">
        <v>2482.4193740000001</v>
      </c>
      <c r="G136" s="427">
        <v>309.35548199999999</v>
      </c>
      <c r="H136" s="427">
        <v>2300.1190660000002</v>
      </c>
      <c r="I136" s="427">
        <v>264.29117500000001</v>
      </c>
      <c r="J136" s="427">
        <v>30327.631027999996</v>
      </c>
    </row>
    <row r="137" spans="1:10" x14ac:dyDescent="0.2">
      <c r="A137" s="725"/>
      <c r="B137" s="26" t="s">
        <v>43</v>
      </c>
      <c r="C137" s="72">
        <v>614.21515399999998</v>
      </c>
      <c r="D137" s="72">
        <v>2761.3460709999999</v>
      </c>
      <c r="E137" s="72">
        <v>20204.550174</v>
      </c>
      <c r="F137" s="72">
        <v>1942.551058</v>
      </c>
      <c r="G137" s="72">
        <v>225.13086000000001</v>
      </c>
      <c r="H137" s="72">
        <v>2357.8837450000001</v>
      </c>
      <c r="I137" s="72">
        <v>211.96880400000001</v>
      </c>
      <c r="J137" s="72">
        <v>28317.645866000003</v>
      </c>
    </row>
    <row r="138" spans="1:10" x14ac:dyDescent="0.2">
      <c r="A138" s="725"/>
      <c r="B138" s="26" t="s">
        <v>32</v>
      </c>
      <c r="C138" s="72">
        <v>1432.2507129999999</v>
      </c>
      <c r="D138" s="72">
        <v>4503.3911909999997</v>
      </c>
      <c r="E138" s="72">
        <v>34254.154385000002</v>
      </c>
      <c r="F138" s="72">
        <v>4156.4296240000003</v>
      </c>
      <c r="G138" s="72">
        <v>952.61596099999997</v>
      </c>
      <c r="H138" s="72">
        <v>4041.948774</v>
      </c>
      <c r="I138" s="72">
        <v>650.79431899999997</v>
      </c>
      <c r="J138" s="72">
        <v>49991.584967000003</v>
      </c>
    </row>
    <row r="139" spans="1:10" x14ac:dyDescent="0.2">
      <c r="A139" s="725"/>
      <c r="B139" s="26" t="s">
        <v>33</v>
      </c>
      <c r="C139" s="72">
        <v>305.14505200000002</v>
      </c>
      <c r="D139" s="72">
        <v>2903.1573920000001</v>
      </c>
      <c r="E139" s="72">
        <v>24300.719894999998</v>
      </c>
      <c r="F139" s="72">
        <v>2329.6315450000002</v>
      </c>
      <c r="G139" s="72">
        <v>1890.059902</v>
      </c>
      <c r="H139" s="72">
        <v>1905.7076810000001</v>
      </c>
      <c r="I139" s="72">
        <v>525.01694899999995</v>
      </c>
      <c r="J139" s="72">
        <v>34159.438415999997</v>
      </c>
    </row>
    <row r="140" spans="1:10" x14ac:dyDescent="0.2">
      <c r="A140" s="725"/>
      <c r="B140" s="26" t="s">
        <v>34</v>
      </c>
      <c r="C140" s="72">
        <v>577.70490600000005</v>
      </c>
      <c r="D140" s="72">
        <v>3223.471466</v>
      </c>
      <c r="E140" s="72">
        <v>26534.727636</v>
      </c>
      <c r="F140" s="72">
        <v>3037.6938049999999</v>
      </c>
      <c r="G140" s="72">
        <v>383.47911900000003</v>
      </c>
      <c r="H140" s="72">
        <v>1775.053455</v>
      </c>
      <c r="I140" s="72">
        <v>317.17468700000001</v>
      </c>
      <c r="J140" s="72">
        <v>35849.305074000004</v>
      </c>
    </row>
    <row r="141" spans="1:10" x14ac:dyDescent="0.2">
      <c r="A141" s="725"/>
      <c r="B141" s="26" t="s">
        <v>35</v>
      </c>
      <c r="C141" s="72">
        <v>1252.484512</v>
      </c>
      <c r="D141" s="72">
        <v>4356.0526769999997</v>
      </c>
      <c r="E141" s="72">
        <v>28381.987572999999</v>
      </c>
      <c r="F141" s="72">
        <v>3853.6516219999999</v>
      </c>
      <c r="G141" s="72">
        <v>3519.7950609999998</v>
      </c>
      <c r="H141" s="72">
        <v>5382.4591170000003</v>
      </c>
      <c r="I141" s="72">
        <v>413.59980000000002</v>
      </c>
      <c r="J141" s="72">
        <v>47160.030361999998</v>
      </c>
    </row>
    <row r="142" spans="1:10" x14ac:dyDescent="0.2">
      <c r="A142" s="725"/>
      <c r="B142" s="26" t="s">
        <v>36</v>
      </c>
      <c r="C142" s="72">
        <v>792.06593099999998</v>
      </c>
      <c r="D142" s="72">
        <v>5660.096297</v>
      </c>
      <c r="E142" s="72">
        <v>24591.440575000001</v>
      </c>
      <c r="F142" s="72">
        <v>3015.5774430000001</v>
      </c>
      <c r="G142" s="72">
        <v>1811.3141659999999</v>
      </c>
      <c r="H142" s="72">
        <v>2494.2452669999998</v>
      </c>
      <c r="I142" s="72">
        <v>243.94533799999999</v>
      </c>
      <c r="J142" s="72">
        <v>38608.685016999996</v>
      </c>
    </row>
    <row r="143" spans="1:10" x14ac:dyDescent="0.2">
      <c r="A143" s="725"/>
      <c r="B143" s="26" t="s">
        <v>37</v>
      </c>
      <c r="C143" s="72">
        <v>586.42729199999997</v>
      </c>
      <c r="D143" s="72">
        <v>2881.47669</v>
      </c>
      <c r="E143" s="72">
        <v>22218.548198</v>
      </c>
      <c r="F143" s="72">
        <v>2959.4410859999998</v>
      </c>
      <c r="G143" s="72">
        <v>558.60004600000002</v>
      </c>
      <c r="H143" s="72">
        <v>2065.7742130000001</v>
      </c>
      <c r="I143" s="72">
        <v>147.64938000000001</v>
      </c>
      <c r="J143" s="72">
        <v>31417.916904999998</v>
      </c>
    </row>
    <row r="144" spans="1:10" x14ac:dyDescent="0.2">
      <c r="A144" s="725"/>
      <c r="B144" s="26" t="s">
        <v>38</v>
      </c>
      <c r="C144" s="72">
        <v>793.96187699999996</v>
      </c>
      <c r="D144" s="72">
        <v>4220.9546229999996</v>
      </c>
      <c r="E144" s="72">
        <v>23267.347283999999</v>
      </c>
      <c r="F144" s="72">
        <v>3277.777396</v>
      </c>
      <c r="G144" s="72">
        <v>441.35047100000003</v>
      </c>
      <c r="H144" s="72">
        <v>2131.5108310000001</v>
      </c>
      <c r="I144" s="72">
        <v>174.57640699999999</v>
      </c>
      <c r="J144" s="72">
        <v>34307.478889000005</v>
      </c>
    </row>
    <row r="145" spans="1:10" x14ac:dyDescent="0.2">
      <c r="A145" s="725"/>
      <c r="B145" s="26" t="s">
        <v>39</v>
      </c>
      <c r="C145" s="72">
        <v>555.41709900000001</v>
      </c>
      <c r="D145" s="72">
        <v>3083.576024</v>
      </c>
      <c r="E145" s="72">
        <v>23794.769437999999</v>
      </c>
      <c r="F145" s="72">
        <v>3108.7405440000002</v>
      </c>
      <c r="G145" s="72">
        <v>206.60473400000001</v>
      </c>
      <c r="H145" s="72">
        <v>1946.0238280000001</v>
      </c>
      <c r="I145" s="72">
        <v>176.35193100000001</v>
      </c>
      <c r="J145" s="72">
        <v>32871.483597999999</v>
      </c>
    </row>
    <row r="146" spans="1:10" x14ac:dyDescent="0.2">
      <c r="A146" s="725"/>
      <c r="B146" s="26" t="s">
        <v>40</v>
      </c>
      <c r="C146" s="72">
        <v>902.66337899999996</v>
      </c>
      <c r="D146" s="72">
        <v>3146.3650320000002</v>
      </c>
      <c r="E146" s="72">
        <v>26690.263253000001</v>
      </c>
      <c r="F146" s="72">
        <v>2889.0693120000001</v>
      </c>
      <c r="G146" s="72">
        <v>312.72290299999997</v>
      </c>
      <c r="H146" s="72">
        <v>2734.28926</v>
      </c>
      <c r="I146" s="72">
        <v>167.404777</v>
      </c>
      <c r="J146" s="72">
        <v>36842.777916000006</v>
      </c>
    </row>
    <row r="147" spans="1:10" ht="13.5" thickBot="1" x14ac:dyDescent="0.25">
      <c r="A147" s="726"/>
      <c r="B147" s="421" t="s">
        <v>41</v>
      </c>
      <c r="C147" s="428">
        <v>1139.7980889999999</v>
      </c>
      <c r="D147" s="428">
        <v>9861.40762</v>
      </c>
      <c r="E147" s="428">
        <v>38102.326171000001</v>
      </c>
      <c r="F147" s="428">
        <v>10414.785546999999</v>
      </c>
      <c r="G147" s="428">
        <v>1559.3028300000001</v>
      </c>
      <c r="H147" s="428">
        <v>7447.326591</v>
      </c>
      <c r="I147" s="428">
        <v>829.75944400000003</v>
      </c>
      <c r="J147" s="428">
        <v>69354.706292000003</v>
      </c>
    </row>
    <row r="148" spans="1:10" x14ac:dyDescent="0.2">
      <c r="A148" s="727">
        <v>2007</v>
      </c>
      <c r="B148" s="413" t="s">
        <v>42</v>
      </c>
      <c r="C148" s="427">
        <v>608.49182699999994</v>
      </c>
      <c r="D148" s="427">
        <v>2598.6301910000002</v>
      </c>
      <c r="E148" s="427">
        <v>18753.389792000002</v>
      </c>
      <c r="F148" s="427">
        <v>2711.4805670000001</v>
      </c>
      <c r="G148" s="427">
        <v>167.30856800000001</v>
      </c>
      <c r="H148" s="427">
        <v>3097.3182449999999</v>
      </c>
      <c r="I148" s="427">
        <v>225.462491</v>
      </c>
      <c r="J148" s="427">
        <f>SUM(C148:I148)</f>
        <v>28162.081681</v>
      </c>
    </row>
    <row r="149" spans="1:10" x14ac:dyDescent="0.2">
      <c r="A149" s="725"/>
      <c r="B149" s="26" t="s">
        <v>43</v>
      </c>
      <c r="C149" s="72">
        <v>482.88630000000001</v>
      </c>
      <c r="D149" s="72">
        <v>1848.899263</v>
      </c>
      <c r="E149" s="72">
        <v>17064.96442</v>
      </c>
      <c r="F149" s="72">
        <v>2366.2139499999998</v>
      </c>
      <c r="G149" s="72">
        <v>219.518642</v>
      </c>
      <c r="H149" s="72">
        <v>1981.1994810000001</v>
      </c>
      <c r="I149" s="72">
        <v>195.371712</v>
      </c>
      <c r="J149" s="72">
        <f t="shared" ref="J149:J159" si="0">SUM(C149:I149)</f>
        <v>24159.053768000002</v>
      </c>
    </row>
    <row r="150" spans="1:10" x14ac:dyDescent="0.2">
      <c r="A150" s="725"/>
      <c r="B150" s="26" t="s">
        <v>32</v>
      </c>
      <c r="C150" s="72">
        <v>946.24012500000003</v>
      </c>
      <c r="D150" s="72">
        <v>4118.77729</v>
      </c>
      <c r="E150" s="72">
        <v>21745.407322999999</v>
      </c>
      <c r="F150" s="72">
        <v>3458.498063</v>
      </c>
      <c r="G150" s="72">
        <v>389.73895499999998</v>
      </c>
      <c r="H150" s="72">
        <v>4437.965013</v>
      </c>
      <c r="I150" s="72">
        <v>371.836814</v>
      </c>
      <c r="J150" s="72">
        <f t="shared" si="0"/>
        <v>35468.463583000004</v>
      </c>
    </row>
    <row r="151" spans="1:10" x14ac:dyDescent="0.2">
      <c r="A151" s="725"/>
      <c r="B151" s="26" t="s">
        <v>33</v>
      </c>
      <c r="C151" s="72">
        <v>491.73484400000001</v>
      </c>
      <c r="D151" s="72">
        <v>2239.4318280000002</v>
      </c>
      <c r="E151" s="72">
        <v>17787.254656000001</v>
      </c>
      <c r="F151" s="72">
        <v>2709.4425769999998</v>
      </c>
      <c r="G151" s="72">
        <v>203.630391</v>
      </c>
      <c r="H151" s="72">
        <v>2816.928625</v>
      </c>
      <c r="I151" s="72">
        <v>123.483265</v>
      </c>
      <c r="J151" s="72">
        <f t="shared" si="0"/>
        <v>26371.906185999997</v>
      </c>
    </row>
    <row r="152" spans="1:10" x14ac:dyDescent="0.2">
      <c r="A152" s="725"/>
      <c r="B152" s="80" t="s">
        <v>34</v>
      </c>
      <c r="C152" s="72">
        <v>550.636753</v>
      </c>
      <c r="D152" s="72">
        <v>3079.610799</v>
      </c>
      <c r="E152" s="72">
        <v>20918.687687000001</v>
      </c>
      <c r="F152" s="72">
        <v>3129.7664089999998</v>
      </c>
      <c r="G152" s="72">
        <v>362.11656599999998</v>
      </c>
      <c r="H152" s="72">
        <v>3015.8886189999998</v>
      </c>
      <c r="I152" s="72">
        <v>276.63401399999998</v>
      </c>
      <c r="J152" s="72">
        <f t="shared" si="0"/>
        <v>31333.340847000003</v>
      </c>
    </row>
    <row r="153" spans="1:10" x14ac:dyDescent="0.2">
      <c r="A153" s="725"/>
      <c r="B153" s="80" t="s">
        <v>35</v>
      </c>
      <c r="C153" s="72">
        <v>829.97297100000003</v>
      </c>
      <c r="D153" s="72">
        <v>5488.1881670000002</v>
      </c>
      <c r="E153" s="72">
        <v>27277.399508999999</v>
      </c>
      <c r="F153" s="72">
        <v>4616.3504069999999</v>
      </c>
      <c r="G153" s="72">
        <v>798.25299399999994</v>
      </c>
      <c r="H153" s="72">
        <v>3461.6392839999999</v>
      </c>
      <c r="I153" s="72">
        <v>191.786644</v>
      </c>
      <c r="J153" s="72">
        <f t="shared" si="0"/>
        <v>42663.589975999996</v>
      </c>
    </row>
    <row r="154" spans="1:10" x14ac:dyDescent="0.2">
      <c r="A154" s="725"/>
      <c r="B154" s="80" t="s">
        <v>36</v>
      </c>
      <c r="C154" s="72">
        <v>542.80557099999999</v>
      </c>
      <c r="D154" s="72">
        <v>3217.8292329999999</v>
      </c>
      <c r="E154" s="72">
        <v>29816.960306000001</v>
      </c>
      <c r="F154" s="72">
        <v>5262.1537479999997</v>
      </c>
      <c r="G154" s="72">
        <v>1115.399733</v>
      </c>
      <c r="H154" s="72">
        <v>3740.9324999999999</v>
      </c>
      <c r="I154" s="72">
        <v>303.40121900000003</v>
      </c>
      <c r="J154" s="72">
        <f t="shared" si="0"/>
        <v>43999.482309999999</v>
      </c>
    </row>
    <row r="155" spans="1:10" x14ac:dyDescent="0.2">
      <c r="A155" s="725"/>
      <c r="B155" s="80" t="s">
        <v>37</v>
      </c>
      <c r="C155" s="72">
        <v>298.57537400000001</v>
      </c>
      <c r="D155" s="72">
        <v>3571.6785890000001</v>
      </c>
      <c r="E155" s="72">
        <v>24517.176459999999</v>
      </c>
      <c r="F155" s="72">
        <v>4304.0505380000004</v>
      </c>
      <c r="G155" s="72">
        <v>294.14322600000003</v>
      </c>
      <c r="H155" s="72">
        <v>3197.06646</v>
      </c>
      <c r="I155" s="72">
        <v>475.51217700000001</v>
      </c>
      <c r="J155" s="72">
        <f t="shared" si="0"/>
        <v>36658.202823999993</v>
      </c>
    </row>
    <row r="156" spans="1:10" x14ac:dyDescent="0.2">
      <c r="A156" s="725"/>
      <c r="B156" s="80" t="s">
        <v>38</v>
      </c>
      <c r="C156" s="72">
        <v>1181.478979</v>
      </c>
      <c r="D156" s="72">
        <v>3379.776676</v>
      </c>
      <c r="E156" s="72">
        <v>20629.570242999998</v>
      </c>
      <c r="F156" s="72">
        <v>3883.2249190000002</v>
      </c>
      <c r="G156" s="72">
        <v>942.68557199999998</v>
      </c>
      <c r="H156" s="72">
        <v>3707.5877970000001</v>
      </c>
      <c r="I156" s="72">
        <v>681.86074399999995</v>
      </c>
      <c r="J156" s="72">
        <f t="shared" si="0"/>
        <v>34406.184929999996</v>
      </c>
    </row>
    <row r="157" spans="1:10" x14ac:dyDescent="0.2">
      <c r="A157" s="725"/>
      <c r="B157" s="80" t="s">
        <v>39</v>
      </c>
      <c r="C157" s="72">
        <v>496.50702200000001</v>
      </c>
      <c r="D157" s="72">
        <v>3047.5769110000001</v>
      </c>
      <c r="E157" s="72">
        <v>21038.245675999999</v>
      </c>
      <c r="F157" s="72">
        <v>3589.0693249999999</v>
      </c>
      <c r="G157" s="72">
        <v>2118.9576630000001</v>
      </c>
      <c r="H157" s="72">
        <v>3198.809945</v>
      </c>
      <c r="I157" s="72">
        <v>336.23553299999998</v>
      </c>
      <c r="J157" s="72">
        <f t="shared" si="0"/>
        <v>33825.402074999998</v>
      </c>
    </row>
    <row r="158" spans="1:10" x14ac:dyDescent="0.2">
      <c r="A158" s="725"/>
      <c r="B158" s="80" t="s">
        <v>40</v>
      </c>
      <c r="C158" s="72">
        <v>1542.889293</v>
      </c>
      <c r="D158" s="72">
        <v>3521.2973740000002</v>
      </c>
      <c r="E158" s="72">
        <v>20344.118265000001</v>
      </c>
      <c r="F158" s="72">
        <v>4399.3494970000002</v>
      </c>
      <c r="G158" s="72">
        <v>1370.7955440000001</v>
      </c>
      <c r="H158" s="72">
        <v>4327.3463899999997</v>
      </c>
      <c r="I158" s="72">
        <v>228.458743</v>
      </c>
      <c r="J158" s="72">
        <f t="shared" si="0"/>
        <v>35734.255106000004</v>
      </c>
    </row>
    <row r="159" spans="1:10" ht="13.5" thickBot="1" x14ac:dyDescent="0.25">
      <c r="A159" s="726"/>
      <c r="B159" s="411" t="s">
        <v>41</v>
      </c>
      <c r="C159" s="428">
        <v>1088.2491230000001</v>
      </c>
      <c r="D159" s="428">
        <v>10526.020363</v>
      </c>
      <c r="E159" s="428">
        <v>26811.106975999999</v>
      </c>
      <c r="F159" s="428">
        <v>27054.653152999999</v>
      </c>
      <c r="G159" s="428">
        <v>4912.5558789999995</v>
      </c>
      <c r="H159" s="428">
        <v>12136.255958</v>
      </c>
      <c r="I159" s="428">
        <v>1369.9652759999999</v>
      </c>
      <c r="J159" s="428">
        <f t="shared" si="0"/>
        <v>83898.806727999996</v>
      </c>
    </row>
    <row r="160" spans="1:10" x14ac:dyDescent="0.2">
      <c r="A160" s="727">
        <v>2008</v>
      </c>
      <c r="B160" s="413" t="s">
        <v>42</v>
      </c>
      <c r="C160" s="429">
        <v>444.324566</v>
      </c>
      <c r="D160" s="426">
        <v>2748.6888130000002</v>
      </c>
      <c r="E160" s="426">
        <v>17369.958071000001</v>
      </c>
      <c r="F160" s="426">
        <v>3816.5570509999998</v>
      </c>
      <c r="G160" s="426">
        <v>1692.7338139999999</v>
      </c>
      <c r="H160" s="426">
        <v>4257.7057990000003</v>
      </c>
      <c r="I160" s="426">
        <v>242.171435</v>
      </c>
      <c r="J160" s="427">
        <f>SUM(C160:I160)</f>
        <v>30572.139549</v>
      </c>
    </row>
    <row r="161" spans="1:10" x14ac:dyDescent="0.2">
      <c r="A161" s="725"/>
      <c r="B161" s="26" t="s">
        <v>43</v>
      </c>
      <c r="C161" s="194">
        <v>611.71130800000003</v>
      </c>
      <c r="D161" s="193">
        <v>2574.7963119999999</v>
      </c>
      <c r="E161" s="193">
        <v>15437.098966</v>
      </c>
      <c r="F161" s="193">
        <v>2761.3792800000001</v>
      </c>
      <c r="G161" s="193">
        <v>1002.279443</v>
      </c>
      <c r="H161" s="193">
        <v>5203.0382579999996</v>
      </c>
      <c r="I161" s="193">
        <v>164.06152699999998</v>
      </c>
      <c r="J161" s="72">
        <f t="shared" ref="J161:J171" si="1">SUM(C161:I161)</f>
        <v>27754.365094000001</v>
      </c>
    </row>
    <row r="162" spans="1:10" x14ac:dyDescent="0.2">
      <c r="A162" s="725"/>
      <c r="B162" s="26" t="s">
        <v>32</v>
      </c>
      <c r="C162" s="194">
        <v>478.547031</v>
      </c>
      <c r="D162" s="193">
        <v>3407.0049779999999</v>
      </c>
      <c r="E162" s="193">
        <v>15741.527865</v>
      </c>
      <c r="F162" s="193">
        <v>4188.6999420000002</v>
      </c>
      <c r="G162" s="193">
        <v>2097.456553</v>
      </c>
      <c r="H162" s="193">
        <v>8982.6364680000006</v>
      </c>
      <c r="I162" s="193">
        <v>181.247874</v>
      </c>
      <c r="J162" s="72">
        <f t="shared" si="1"/>
        <v>35077.120711000003</v>
      </c>
    </row>
    <row r="163" spans="1:10" x14ac:dyDescent="0.2">
      <c r="A163" s="725"/>
      <c r="B163" s="26" t="s">
        <v>33</v>
      </c>
      <c r="C163" s="194">
        <v>500.195382</v>
      </c>
      <c r="D163" s="193">
        <v>2205.8979880000002</v>
      </c>
      <c r="E163" s="193">
        <v>22212.550776</v>
      </c>
      <c r="F163" s="193">
        <v>3064.846822</v>
      </c>
      <c r="G163" s="193">
        <v>1348.3030879999999</v>
      </c>
      <c r="H163" s="193">
        <v>3964.6462940000001</v>
      </c>
      <c r="I163" s="193">
        <v>546.22213299999999</v>
      </c>
      <c r="J163" s="72">
        <f t="shared" si="1"/>
        <v>33842.662483</v>
      </c>
    </row>
    <row r="164" spans="1:10" x14ac:dyDescent="0.2">
      <c r="A164" s="725"/>
      <c r="B164" s="80" t="s">
        <v>34</v>
      </c>
      <c r="C164" s="194">
        <v>469.09999199999999</v>
      </c>
      <c r="D164" s="193">
        <v>2164.4301919999998</v>
      </c>
      <c r="E164" s="193">
        <v>20001.18289</v>
      </c>
      <c r="F164" s="193">
        <v>3761.5893759999999</v>
      </c>
      <c r="G164" s="193">
        <v>472.77488099999999</v>
      </c>
      <c r="H164" s="193">
        <v>4829.1041420000001</v>
      </c>
      <c r="I164" s="193">
        <v>354.13576499999999</v>
      </c>
      <c r="J164" s="72">
        <f t="shared" si="1"/>
        <v>32052.317238</v>
      </c>
    </row>
    <row r="165" spans="1:10" x14ac:dyDescent="0.2">
      <c r="A165" s="725"/>
      <c r="B165" s="80" t="s">
        <v>35</v>
      </c>
      <c r="C165" s="194">
        <v>982.92051900000001</v>
      </c>
      <c r="D165" s="193">
        <v>3376.779149</v>
      </c>
      <c r="E165" s="193">
        <v>20991.105713000001</v>
      </c>
      <c r="F165" s="193">
        <v>5081.0452180000002</v>
      </c>
      <c r="G165" s="193">
        <v>1717.160073</v>
      </c>
      <c r="H165" s="193">
        <v>5808.9151689999999</v>
      </c>
      <c r="I165" s="193">
        <v>1152.6052439999999</v>
      </c>
      <c r="J165" s="72">
        <f t="shared" si="1"/>
        <v>39110.531085000002</v>
      </c>
    </row>
    <row r="166" spans="1:10" x14ac:dyDescent="0.2">
      <c r="A166" s="725"/>
      <c r="B166" s="80" t="s">
        <v>36</v>
      </c>
      <c r="C166" s="194">
        <v>457.512944</v>
      </c>
      <c r="D166" s="193">
        <v>2895.667653</v>
      </c>
      <c r="E166" s="193">
        <v>25826.042382</v>
      </c>
      <c r="F166" s="193">
        <v>4381.9429069999996</v>
      </c>
      <c r="G166" s="193">
        <v>544.28379299999995</v>
      </c>
      <c r="H166" s="193">
        <v>4158.0016509999996</v>
      </c>
      <c r="I166" s="193">
        <v>276.15981500000004</v>
      </c>
      <c r="J166" s="72">
        <f t="shared" si="1"/>
        <v>38539.611144999995</v>
      </c>
    </row>
    <row r="167" spans="1:10" x14ac:dyDescent="0.2">
      <c r="A167" s="725"/>
      <c r="B167" s="80" t="s">
        <v>37</v>
      </c>
      <c r="C167" s="194">
        <v>387.90229699999998</v>
      </c>
      <c r="D167" s="193">
        <v>2097.4745440000002</v>
      </c>
      <c r="E167" s="193">
        <v>16882.491763000002</v>
      </c>
      <c r="F167" s="193">
        <v>3315.952053</v>
      </c>
      <c r="G167" s="193">
        <v>453.69530200000003</v>
      </c>
      <c r="H167" s="193">
        <v>2904.8900279999998</v>
      </c>
      <c r="I167" s="193">
        <v>122.35269</v>
      </c>
      <c r="J167" s="72">
        <f t="shared" si="1"/>
        <v>26164.758677000005</v>
      </c>
    </row>
    <row r="168" spans="1:10" x14ac:dyDescent="0.2">
      <c r="A168" s="725"/>
      <c r="B168" s="80" t="s">
        <v>38</v>
      </c>
      <c r="C168" s="194">
        <v>411.43599</v>
      </c>
      <c r="D168" s="193">
        <v>2825.0631290000001</v>
      </c>
      <c r="E168" s="193">
        <v>16224.883683</v>
      </c>
      <c r="F168" s="193">
        <v>4400.8671139999997</v>
      </c>
      <c r="G168" s="193">
        <v>646.84110299999998</v>
      </c>
      <c r="H168" s="193">
        <v>4366.2670099999996</v>
      </c>
      <c r="I168" s="193">
        <v>137.86130600000001</v>
      </c>
      <c r="J168" s="72">
        <f t="shared" si="1"/>
        <v>29013.219334999998</v>
      </c>
    </row>
    <row r="169" spans="1:10" x14ac:dyDescent="0.2">
      <c r="A169" s="725"/>
      <c r="B169" s="80" t="s">
        <v>39</v>
      </c>
      <c r="C169" s="194">
        <v>875.41418799999997</v>
      </c>
      <c r="D169" s="193">
        <v>2118.682609</v>
      </c>
      <c r="E169" s="193">
        <v>19251.692615</v>
      </c>
      <c r="F169" s="193">
        <v>4504.279243</v>
      </c>
      <c r="G169" s="193">
        <v>413.83337399999999</v>
      </c>
      <c r="H169" s="193">
        <v>4175.3267889999997</v>
      </c>
      <c r="I169" s="193">
        <v>124.657819</v>
      </c>
      <c r="J169" s="72">
        <f t="shared" si="1"/>
        <v>31463.886637</v>
      </c>
    </row>
    <row r="170" spans="1:10" x14ac:dyDescent="0.2">
      <c r="A170" s="725"/>
      <c r="B170" s="80" t="s">
        <v>40</v>
      </c>
      <c r="C170" s="194">
        <v>791.86416899999995</v>
      </c>
      <c r="D170" s="193">
        <v>2674.7883440000001</v>
      </c>
      <c r="E170" s="193">
        <v>24160.169292999999</v>
      </c>
      <c r="F170" s="193">
        <v>4796.865194</v>
      </c>
      <c r="G170" s="193">
        <v>348.72733899999997</v>
      </c>
      <c r="H170" s="193">
        <v>5641.6457540000001</v>
      </c>
      <c r="I170" s="193">
        <v>148.91058700000002</v>
      </c>
      <c r="J170" s="72">
        <f t="shared" si="1"/>
        <v>38562.970679999991</v>
      </c>
    </row>
    <row r="171" spans="1:10" ht="13.5" thickBot="1" x14ac:dyDescent="0.25">
      <c r="A171" s="726"/>
      <c r="B171" s="411" t="s">
        <v>41</v>
      </c>
      <c r="C171" s="430">
        <v>1224.311467</v>
      </c>
      <c r="D171" s="425">
        <v>5171.6631369999996</v>
      </c>
      <c r="E171" s="425">
        <v>19576.917329</v>
      </c>
      <c r="F171" s="425">
        <v>8698.1165660000006</v>
      </c>
      <c r="G171" s="425">
        <v>714.76095399999997</v>
      </c>
      <c r="H171" s="425">
        <v>7408.8068649999996</v>
      </c>
      <c r="I171" s="425">
        <v>270.82628</v>
      </c>
      <c r="J171" s="428">
        <f t="shared" si="1"/>
        <v>43065.402598000001</v>
      </c>
    </row>
    <row r="172" spans="1:10" x14ac:dyDescent="0.2">
      <c r="A172" s="727">
        <v>2009</v>
      </c>
      <c r="B172" s="413" t="s">
        <v>42</v>
      </c>
      <c r="C172" s="429">
        <v>630.73710899999992</v>
      </c>
      <c r="D172" s="429">
        <v>2180.069469</v>
      </c>
      <c r="E172" s="429">
        <v>14649.123166000001</v>
      </c>
      <c r="F172" s="429">
        <v>4455.1301460000004</v>
      </c>
      <c r="G172" s="429">
        <v>353.30510600000002</v>
      </c>
      <c r="H172" s="429">
        <v>3651.6849899999997</v>
      </c>
      <c r="I172" s="429">
        <v>215.12111899999999</v>
      </c>
      <c r="J172" s="429">
        <f t="shared" ref="J172:J183" si="2">SUM(C172:I172)</f>
        <v>26135.171104999998</v>
      </c>
    </row>
    <row r="173" spans="1:10" x14ac:dyDescent="0.2">
      <c r="A173" s="725"/>
      <c r="B173" s="26" t="s">
        <v>43</v>
      </c>
      <c r="C173" s="194">
        <v>566.82150200000001</v>
      </c>
      <c r="D173" s="194">
        <v>1712.9350159999999</v>
      </c>
      <c r="E173" s="194">
        <v>17488.782989000003</v>
      </c>
      <c r="F173" s="194">
        <v>4534.5914499999999</v>
      </c>
      <c r="G173" s="194">
        <v>306.99502799999999</v>
      </c>
      <c r="H173" s="194">
        <v>2567.4659240000001</v>
      </c>
      <c r="I173" s="194">
        <v>247.703239</v>
      </c>
      <c r="J173" s="194">
        <f t="shared" si="2"/>
        <v>27425.295148000001</v>
      </c>
    </row>
    <row r="174" spans="1:10" x14ac:dyDescent="0.2">
      <c r="A174" s="725"/>
      <c r="B174" s="26" t="s">
        <v>32</v>
      </c>
      <c r="C174" s="194">
        <v>439.30143299999997</v>
      </c>
      <c r="D174" s="194">
        <v>3230.553234</v>
      </c>
      <c r="E174" s="194">
        <v>28300.770933000003</v>
      </c>
      <c r="F174" s="194">
        <v>5199.4758229999998</v>
      </c>
      <c r="G174" s="194">
        <v>326.03050999999999</v>
      </c>
      <c r="H174" s="194">
        <v>3760.1354229999997</v>
      </c>
      <c r="I174" s="194">
        <v>350.18967900000001</v>
      </c>
      <c r="J174" s="194">
        <f t="shared" si="2"/>
        <v>41606.457034999999</v>
      </c>
    </row>
    <row r="175" spans="1:10" x14ac:dyDescent="0.2">
      <c r="A175" s="725"/>
      <c r="B175" s="26" t="s">
        <v>33</v>
      </c>
      <c r="C175" s="194">
        <v>541.25071100000002</v>
      </c>
      <c r="D175" s="194">
        <v>1916.9183290000001</v>
      </c>
      <c r="E175" s="194">
        <v>28636.192079</v>
      </c>
      <c r="F175" s="194">
        <v>4508.7905979999996</v>
      </c>
      <c r="G175" s="194">
        <v>319.84429399999999</v>
      </c>
      <c r="H175" s="194">
        <v>4924.9724349999997</v>
      </c>
      <c r="I175" s="194">
        <v>242.65277999999998</v>
      </c>
      <c r="J175" s="194">
        <f t="shared" si="2"/>
        <v>41090.621225999996</v>
      </c>
    </row>
    <row r="176" spans="1:10" x14ac:dyDescent="0.2">
      <c r="A176" s="725"/>
      <c r="B176" s="80" t="s">
        <v>34</v>
      </c>
      <c r="C176" s="194">
        <v>426.63686899999999</v>
      </c>
      <c r="D176" s="194">
        <v>2498.0375869999998</v>
      </c>
      <c r="E176" s="194">
        <v>26564.892913000003</v>
      </c>
      <c r="F176" s="194">
        <v>3494.369882</v>
      </c>
      <c r="G176" s="194">
        <v>385.16004199999998</v>
      </c>
      <c r="H176" s="194">
        <v>3934.3038740000002</v>
      </c>
      <c r="I176" s="194">
        <v>307.24391900000001</v>
      </c>
      <c r="J176" s="194">
        <f t="shared" si="2"/>
        <v>37610.645086000004</v>
      </c>
    </row>
    <row r="177" spans="1:10" x14ac:dyDescent="0.2">
      <c r="A177" s="725"/>
      <c r="B177" s="80" t="s">
        <v>35</v>
      </c>
      <c r="C177" s="194">
        <v>565.43755599999997</v>
      </c>
      <c r="D177" s="194">
        <v>3474.3990899999999</v>
      </c>
      <c r="E177" s="194">
        <v>46865.019438999996</v>
      </c>
      <c r="F177" s="194">
        <v>5103.0460679999997</v>
      </c>
      <c r="G177" s="194">
        <v>539.29005600000005</v>
      </c>
      <c r="H177" s="194">
        <v>6179.203595</v>
      </c>
      <c r="I177" s="194">
        <v>269.38863299999997</v>
      </c>
      <c r="J177" s="194">
        <f t="shared" si="2"/>
        <v>62995.784436999988</v>
      </c>
    </row>
    <row r="178" spans="1:10" x14ac:dyDescent="0.2">
      <c r="A178" s="725"/>
      <c r="B178" s="80" t="s">
        <v>36</v>
      </c>
      <c r="C178" s="194">
        <v>532.613024</v>
      </c>
      <c r="D178" s="194">
        <v>2692.8015019999998</v>
      </c>
      <c r="E178" s="194">
        <v>27878.690578000002</v>
      </c>
      <c r="F178" s="194">
        <v>4181.253103</v>
      </c>
      <c r="G178" s="194">
        <v>593.10361799999998</v>
      </c>
      <c r="H178" s="194">
        <v>4357.6134710000006</v>
      </c>
      <c r="I178" s="194">
        <v>184.62234500000002</v>
      </c>
      <c r="J178" s="194">
        <f t="shared" si="2"/>
        <v>40420.697641000013</v>
      </c>
    </row>
    <row r="179" spans="1:10" x14ac:dyDescent="0.2">
      <c r="A179" s="725"/>
      <c r="B179" s="80" t="s">
        <v>37</v>
      </c>
      <c r="C179" s="194">
        <v>340.49104399999999</v>
      </c>
      <c r="D179" s="194">
        <v>2344.600046</v>
      </c>
      <c r="E179" s="194">
        <v>20582.851472999999</v>
      </c>
      <c r="F179" s="194">
        <v>2912.9250440000001</v>
      </c>
      <c r="G179" s="194">
        <v>1723.5561029999999</v>
      </c>
      <c r="H179" s="194">
        <v>4842.4243990000004</v>
      </c>
      <c r="I179" s="194">
        <v>164.45858700000002</v>
      </c>
      <c r="J179" s="194">
        <f t="shared" si="2"/>
        <v>32911.306695999992</v>
      </c>
    </row>
    <row r="180" spans="1:10" x14ac:dyDescent="0.2">
      <c r="A180" s="725"/>
      <c r="B180" s="80" t="s">
        <v>38</v>
      </c>
      <c r="C180" s="194">
        <v>642.92250200000001</v>
      </c>
      <c r="D180" s="194">
        <v>2393.7483050000001</v>
      </c>
      <c r="E180" s="194">
        <v>30934.163118</v>
      </c>
      <c r="F180" s="194">
        <v>2827.7913570000001</v>
      </c>
      <c r="G180" s="194">
        <v>193.46066999999999</v>
      </c>
      <c r="H180" s="194">
        <v>2850.4851430000003</v>
      </c>
      <c r="I180" s="194">
        <v>486.28988400000003</v>
      </c>
      <c r="J180" s="194">
        <f t="shared" si="2"/>
        <v>40328.860978999997</v>
      </c>
    </row>
    <row r="181" spans="1:10" x14ac:dyDescent="0.2">
      <c r="A181" s="725"/>
      <c r="B181" s="80" t="s">
        <v>39</v>
      </c>
      <c r="C181" s="194">
        <v>382.53997300000003</v>
      </c>
      <c r="D181" s="194">
        <v>1057.4457219999999</v>
      </c>
      <c r="E181" s="194">
        <v>21349.779984999997</v>
      </c>
      <c r="F181" s="194">
        <v>1327.1218960000001</v>
      </c>
      <c r="G181" s="194">
        <v>139.826842</v>
      </c>
      <c r="H181" s="194">
        <v>1730.7538590000001</v>
      </c>
      <c r="I181" s="194">
        <v>65.947676000000001</v>
      </c>
      <c r="J181" s="194">
        <f t="shared" si="2"/>
        <v>26053.415952999996</v>
      </c>
    </row>
    <row r="182" spans="1:10" x14ac:dyDescent="0.2">
      <c r="A182" s="725"/>
      <c r="B182" s="80" t="s">
        <v>40</v>
      </c>
      <c r="C182" s="194">
        <v>446.45598200000001</v>
      </c>
      <c r="D182" s="194">
        <v>1259.247525</v>
      </c>
      <c r="E182" s="194">
        <v>20270.160851000001</v>
      </c>
      <c r="F182" s="194">
        <v>1498.719378</v>
      </c>
      <c r="G182" s="194">
        <v>93.793924000000004</v>
      </c>
      <c r="H182" s="194">
        <v>1522.2051430000001</v>
      </c>
      <c r="I182" s="194">
        <v>260.83753400000001</v>
      </c>
      <c r="J182" s="194">
        <f t="shared" si="2"/>
        <v>25351.420337</v>
      </c>
    </row>
    <row r="183" spans="1:10" ht="13.5" thickBot="1" x14ac:dyDescent="0.25">
      <c r="A183" s="726"/>
      <c r="B183" s="411" t="s">
        <v>41</v>
      </c>
      <c r="C183" s="430">
        <v>647.45628999999997</v>
      </c>
      <c r="D183" s="430">
        <v>7176.5655960000004</v>
      </c>
      <c r="E183" s="430">
        <v>48527.611770999996</v>
      </c>
      <c r="F183" s="430">
        <v>7842.3081389999998</v>
      </c>
      <c r="G183" s="430">
        <v>634.54185500000006</v>
      </c>
      <c r="H183" s="430">
        <v>9002.9561969999995</v>
      </c>
      <c r="I183" s="430">
        <v>415.57502999999997</v>
      </c>
      <c r="J183" s="430">
        <f t="shared" si="2"/>
        <v>74247.014878000016</v>
      </c>
    </row>
    <row r="184" spans="1:10" x14ac:dyDescent="0.2">
      <c r="A184" s="727">
        <v>2010</v>
      </c>
      <c r="B184" s="413" t="s">
        <v>42</v>
      </c>
      <c r="C184" s="426">
        <v>162.11035999999999</v>
      </c>
      <c r="D184" s="426">
        <v>2643.1242069999998</v>
      </c>
      <c r="E184" s="426">
        <v>21724.352910000001</v>
      </c>
      <c r="F184" s="426">
        <v>2103.5714170000001</v>
      </c>
      <c r="G184" s="426">
        <v>1252.8336059999999</v>
      </c>
      <c r="H184" s="426">
        <v>2681.6790030000002</v>
      </c>
      <c r="I184" s="426">
        <v>174.62861000000001</v>
      </c>
      <c r="J184" s="426">
        <v>30742.300113000001</v>
      </c>
    </row>
    <row r="185" spans="1:10" x14ac:dyDescent="0.2">
      <c r="A185" s="725"/>
      <c r="B185" s="26" t="s">
        <v>43</v>
      </c>
      <c r="C185" s="193">
        <v>702.85436500000003</v>
      </c>
      <c r="D185" s="193">
        <v>1796.1552630000001</v>
      </c>
      <c r="E185" s="193">
        <v>20048.076381999999</v>
      </c>
      <c r="F185" s="193">
        <v>1615.779532</v>
      </c>
      <c r="G185" s="193">
        <v>213.5582</v>
      </c>
      <c r="H185" s="193">
        <v>2126.7448979999999</v>
      </c>
      <c r="I185" s="193">
        <v>174.04447099999999</v>
      </c>
      <c r="J185" s="193">
        <v>26677.213111000001</v>
      </c>
    </row>
    <row r="186" spans="1:10" x14ac:dyDescent="0.2">
      <c r="A186" s="725"/>
      <c r="B186" s="26" t="s">
        <v>32</v>
      </c>
      <c r="C186" s="193">
        <v>306.16992800000003</v>
      </c>
      <c r="D186" s="193">
        <v>3647.8654219999999</v>
      </c>
      <c r="E186" s="193">
        <v>36521.609471000003</v>
      </c>
      <c r="F186" s="193">
        <v>4811.8530179999998</v>
      </c>
      <c r="G186" s="193">
        <v>1170.7298330000001</v>
      </c>
      <c r="H186" s="193">
        <v>3826.8938589999998</v>
      </c>
      <c r="I186" s="193">
        <v>919.226449</v>
      </c>
      <c r="J186" s="193">
        <v>51204.347979999999</v>
      </c>
    </row>
    <row r="187" spans="1:10" x14ac:dyDescent="0.2">
      <c r="A187" s="725"/>
      <c r="B187" s="26" t="s">
        <v>33</v>
      </c>
      <c r="C187" s="193">
        <v>614.03865699999994</v>
      </c>
      <c r="D187" s="193">
        <v>1693.4148789999999</v>
      </c>
      <c r="E187" s="193">
        <v>13391.984682</v>
      </c>
      <c r="F187" s="193">
        <v>1409.2265749999999</v>
      </c>
      <c r="G187" s="193">
        <v>1647.320037</v>
      </c>
      <c r="H187" s="193">
        <v>1516.209703</v>
      </c>
      <c r="I187" s="193">
        <v>432.55561499999999</v>
      </c>
      <c r="J187" s="193">
        <v>20704.750147999999</v>
      </c>
    </row>
    <row r="188" spans="1:10" x14ac:dyDescent="0.2">
      <c r="A188" s="725"/>
      <c r="B188" s="80" t="s">
        <v>34</v>
      </c>
      <c r="C188" s="193">
        <v>465.00482199999999</v>
      </c>
      <c r="D188" s="193">
        <v>1884.341154</v>
      </c>
      <c r="E188" s="193">
        <v>13991.719453</v>
      </c>
      <c r="F188" s="193">
        <v>2304.9022009999999</v>
      </c>
      <c r="G188" s="193">
        <v>114.675558</v>
      </c>
      <c r="H188" s="193">
        <v>2737.5791380000001</v>
      </c>
      <c r="I188" s="193">
        <v>269.48389200000003</v>
      </c>
      <c r="J188" s="193">
        <v>21767.706217999999</v>
      </c>
    </row>
    <row r="189" spans="1:10" x14ac:dyDescent="0.2">
      <c r="A189" s="725"/>
      <c r="B189" s="80" t="s">
        <v>35</v>
      </c>
      <c r="C189" s="193">
        <v>1026.6072839999999</v>
      </c>
      <c r="D189" s="193">
        <v>3494.8050290000001</v>
      </c>
      <c r="E189" s="193">
        <v>34606.227445999997</v>
      </c>
      <c r="F189" s="193">
        <v>3520.6278900000002</v>
      </c>
      <c r="G189" s="193">
        <v>979.03633000000002</v>
      </c>
      <c r="H189" s="193">
        <v>4420.3511859999999</v>
      </c>
      <c r="I189" s="193">
        <v>1607.5997279999999</v>
      </c>
      <c r="J189" s="193">
        <v>49655.254892999998</v>
      </c>
    </row>
    <row r="190" spans="1:10" x14ac:dyDescent="0.2">
      <c r="A190" s="725"/>
      <c r="B190" s="80" t="s">
        <v>36</v>
      </c>
      <c r="C190" s="193">
        <v>642.07011199999999</v>
      </c>
      <c r="D190" s="193">
        <v>1750.4835519999999</v>
      </c>
      <c r="E190" s="193">
        <v>24117.380091999999</v>
      </c>
      <c r="F190" s="193">
        <v>1714.2844909999999</v>
      </c>
      <c r="G190" s="193">
        <v>322.36132900000001</v>
      </c>
      <c r="H190" s="193">
        <v>1719.9218820000001</v>
      </c>
      <c r="I190" s="193">
        <v>346.29349500000001</v>
      </c>
      <c r="J190" s="193">
        <v>30612.794953000001</v>
      </c>
    </row>
    <row r="191" spans="1:10" x14ac:dyDescent="0.2">
      <c r="A191" s="725"/>
      <c r="B191" s="80" t="s">
        <v>37</v>
      </c>
      <c r="C191" s="193">
        <v>614.50420299999996</v>
      </c>
      <c r="D191" s="193">
        <v>1686.3213470000001</v>
      </c>
      <c r="E191" s="193">
        <v>21904.706700999999</v>
      </c>
      <c r="F191" s="193">
        <v>1751.8683370000001</v>
      </c>
      <c r="G191" s="193">
        <v>98.549274999999994</v>
      </c>
      <c r="H191" s="193">
        <v>2600.7023680000002</v>
      </c>
      <c r="I191" s="193">
        <v>295.74756500000001</v>
      </c>
      <c r="J191" s="193">
        <v>28952.399796000002</v>
      </c>
    </row>
    <row r="192" spans="1:10" x14ac:dyDescent="0.2">
      <c r="A192" s="725"/>
      <c r="B192" s="80" t="s">
        <v>38</v>
      </c>
      <c r="C192" s="193">
        <v>411.22860600000001</v>
      </c>
      <c r="D192" s="193">
        <v>4795.650815</v>
      </c>
      <c r="E192" s="193">
        <v>41728.968509999999</v>
      </c>
      <c r="F192" s="193">
        <v>2974.1474400000002</v>
      </c>
      <c r="G192" s="193">
        <v>942.70291699999996</v>
      </c>
      <c r="H192" s="193">
        <v>4397.8427819999997</v>
      </c>
      <c r="I192" s="193">
        <v>1625.824652</v>
      </c>
      <c r="J192" s="193">
        <v>56876.365722000002</v>
      </c>
    </row>
    <row r="193" spans="1:11" x14ac:dyDescent="0.2">
      <c r="A193" s="725"/>
      <c r="B193" s="80" t="s">
        <v>39</v>
      </c>
      <c r="C193" s="193">
        <v>574.15806999999995</v>
      </c>
      <c r="D193" s="193">
        <v>1783.658392</v>
      </c>
      <c r="E193" s="193">
        <v>24083.863646000002</v>
      </c>
      <c r="F193" s="193">
        <v>1592.389154</v>
      </c>
      <c r="G193" s="193">
        <v>136.171504</v>
      </c>
      <c r="H193" s="193">
        <v>1693.0990730000001</v>
      </c>
      <c r="I193" s="193">
        <v>345.797956</v>
      </c>
      <c r="J193" s="193">
        <v>30209.137794999999</v>
      </c>
    </row>
    <row r="194" spans="1:11" x14ac:dyDescent="0.2">
      <c r="A194" s="725"/>
      <c r="B194" s="80" t="s">
        <v>40</v>
      </c>
      <c r="C194" s="193">
        <v>535.15244600000005</v>
      </c>
      <c r="D194" s="193">
        <v>1768.9317799999999</v>
      </c>
      <c r="E194" s="193">
        <v>19520.047392</v>
      </c>
      <c r="F194" s="193">
        <v>1249.9544069999999</v>
      </c>
      <c r="G194" s="193">
        <v>1425.9470249999999</v>
      </c>
      <c r="H194" s="193">
        <v>2412.4209569999998</v>
      </c>
      <c r="I194" s="193">
        <v>398.77089000000001</v>
      </c>
      <c r="J194" s="193">
        <v>27311.224897</v>
      </c>
    </row>
    <row r="195" spans="1:11" ht="13.5" thickBot="1" x14ac:dyDescent="0.25">
      <c r="A195" s="726"/>
      <c r="B195" s="411" t="s">
        <v>41</v>
      </c>
      <c r="C195" s="425">
        <v>919.27658199999996</v>
      </c>
      <c r="D195" s="425">
        <v>11234.205427999999</v>
      </c>
      <c r="E195" s="425">
        <v>36578.065820000003</v>
      </c>
      <c r="F195" s="425">
        <v>5362.4437660000003</v>
      </c>
      <c r="G195" s="425">
        <v>2340.2905770000002</v>
      </c>
      <c r="H195" s="425">
        <v>11369.090174000001</v>
      </c>
      <c r="I195" s="425">
        <v>1827.1285379999999</v>
      </c>
      <c r="J195" s="425">
        <v>69630.500885000001</v>
      </c>
    </row>
    <row r="196" spans="1:11" x14ac:dyDescent="0.2">
      <c r="A196" s="727">
        <v>2011</v>
      </c>
      <c r="B196" s="413" t="s">
        <v>42</v>
      </c>
      <c r="C196" s="414">
        <v>841.970506</v>
      </c>
      <c r="D196" s="414">
        <v>1923.5985009999999</v>
      </c>
      <c r="E196" s="414">
        <v>11095.512358</v>
      </c>
      <c r="F196" s="414">
        <v>941.49748</v>
      </c>
      <c r="G196" s="414">
        <v>477.20989700000001</v>
      </c>
      <c r="H196" s="414">
        <v>1751.532138</v>
      </c>
      <c r="I196" s="414">
        <v>225.71670800000001</v>
      </c>
      <c r="J196" s="414">
        <v>17257.037587999999</v>
      </c>
    </row>
    <row r="197" spans="1:11" x14ac:dyDescent="0.2">
      <c r="A197" s="725"/>
      <c r="B197" s="26" t="s">
        <v>43</v>
      </c>
      <c r="C197" s="228">
        <v>546.44776999999999</v>
      </c>
      <c r="D197" s="228">
        <v>1311.7510279999999</v>
      </c>
      <c r="E197" s="228">
        <v>10350.947762</v>
      </c>
      <c r="F197" s="228">
        <v>1047.1311880000001</v>
      </c>
      <c r="G197" s="228">
        <v>731.96419000000003</v>
      </c>
      <c r="H197" s="228">
        <v>1694.010698</v>
      </c>
      <c r="I197" s="228">
        <v>395.85601200000002</v>
      </c>
      <c r="J197" s="228">
        <v>16078.108647999999</v>
      </c>
    </row>
    <row r="198" spans="1:11" x14ac:dyDescent="0.2">
      <c r="A198" s="725"/>
      <c r="B198" s="26" t="s">
        <v>32</v>
      </c>
      <c r="C198" s="228">
        <v>1349.7235800000001</v>
      </c>
      <c r="D198" s="228">
        <v>3357.9453709999998</v>
      </c>
      <c r="E198" s="228">
        <v>15420.417648000001</v>
      </c>
      <c r="F198" s="228">
        <v>2123.2694550000001</v>
      </c>
      <c r="G198" s="228">
        <v>3675.401691</v>
      </c>
      <c r="H198" s="228">
        <v>3682.7382739999998</v>
      </c>
      <c r="I198" s="228">
        <v>684.87492999999995</v>
      </c>
      <c r="J198" s="228">
        <v>30294.370949</v>
      </c>
    </row>
    <row r="199" spans="1:11" x14ac:dyDescent="0.2">
      <c r="A199" s="725"/>
      <c r="B199" s="26" t="s">
        <v>33</v>
      </c>
      <c r="C199" s="228">
        <v>816.12011099999995</v>
      </c>
      <c r="D199" s="228">
        <v>1624.72352</v>
      </c>
      <c r="E199" s="228">
        <v>10838.067969</v>
      </c>
      <c r="F199" s="228">
        <v>1045.159077</v>
      </c>
      <c r="G199" s="228">
        <v>1174.3514210000001</v>
      </c>
      <c r="H199" s="228">
        <v>2873.3186580000001</v>
      </c>
      <c r="I199" s="228">
        <v>203.51980699999999</v>
      </c>
      <c r="J199" s="228">
        <v>18575.260563</v>
      </c>
    </row>
    <row r="200" spans="1:11" x14ac:dyDescent="0.2">
      <c r="A200" s="725"/>
      <c r="B200" s="80" t="s">
        <v>34</v>
      </c>
      <c r="C200" s="228">
        <v>1091.5991289999999</v>
      </c>
      <c r="D200" s="228">
        <v>1450.1250170000001</v>
      </c>
      <c r="E200" s="228">
        <v>10445.965844</v>
      </c>
      <c r="F200" s="228">
        <v>900.77406099999996</v>
      </c>
      <c r="G200" s="228">
        <v>2489.501917</v>
      </c>
      <c r="H200" s="228">
        <v>1584.5113960000001</v>
      </c>
      <c r="I200" s="228">
        <v>250.60520199999999</v>
      </c>
      <c r="J200" s="228">
        <v>18213.082566000001</v>
      </c>
    </row>
    <row r="201" spans="1:11" x14ac:dyDescent="0.2">
      <c r="A201" s="725"/>
      <c r="B201" s="80" t="s">
        <v>35</v>
      </c>
      <c r="C201" s="228">
        <v>2974.6441260000001</v>
      </c>
      <c r="D201" s="228">
        <v>3026.6805450000002</v>
      </c>
      <c r="E201" s="228">
        <v>11033.599166</v>
      </c>
      <c r="F201" s="228">
        <v>1267.6952690000001</v>
      </c>
      <c r="G201" s="228">
        <v>358.07320800000002</v>
      </c>
      <c r="H201" s="228">
        <v>2659.1132299999999</v>
      </c>
      <c r="I201" s="228">
        <v>361.17244299999999</v>
      </c>
      <c r="J201" s="228">
        <v>21680.977986999998</v>
      </c>
    </row>
    <row r="202" spans="1:11" x14ac:dyDescent="0.2">
      <c r="A202" s="725"/>
      <c r="B202" s="80" t="s">
        <v>36</v>
      </c>
      <c r="C202" s="228">
        <v>761.828709</v>
      </c>
      <c r="D202" s="228">
        <v>1819.215281</v>
      </c>
      <c r="E202" s="228">
        <v>11073.640872</v>
      </c>
      <c r="F202" s="228">
        <v>1018.70847</v>
      </c>
      <c r="G202" s="228">
        <v>150.61752200000001</v>
      </c>
      <c r="H202" s="228">
        <v>2130.285719</v>
      </c>
      <c r="I202" s="228">
        <v>812.38151400000004</v>
      </c>
      <c r="J202" s="228">
        <v>17766.678087</v>
      </c>
    </row>
    <row r="203" spans="1:11" x14ac:dyDescent="0.2">
      <c r="A203" s="725"/>
      <c r="B203" s="80" t="s">
        <v>37</v>
      </c>
      <c r="C203" s="228">
        <v>559.53849000000002</v>
      </c>
      <c r="D203" s="228">
        <v>2161.1426120000001</v>
      </c>
      <c r="E203" s="228">
        <v>14578.350907</v>
      </c>
      <c r="F203" s="228">
        <v>1035.2505490000001</v>
      </c>
      <c r="G203" s="228">
        <v>695.55897100000004</v>
      </c>
      <c r="H203" s="228">
        <v>2430.5920299999998</v>
      </c>
      <c r="I203" s="228">
        <v>435.82061499999998</v>
      </c>
      <c r="J203" s="228">
        <v>21896.254174000002</v>
      </c>
    </row>
    <row r="204" spans="1:11" x14ac:dyDescent="0.2">
      <c r="A204" s="725"/>
      <c r="B204" s="80" t="s">
        <v>38</v>
      </c>
      <c r="C204" s="228">
        <v>637.61500000000001</v>
      </c>
      <c r="D204" s="228">
        <v>2579.1521809999999</v>
      </c>
      <c r="E204" s="228">
        <v>13523.184873</v>
      </c>
      <c r="F204" s="228">
        <v>1505.5500219999999</v>
      </c>
      <c r="G204" s="228">
        <v>228.850472</v>
      </c>
      <c r="H204" s="228">
        <v>3247.486539</v>
      </c>
      <c r="I204" s="228">
        <v>356.47333700000001</v>
      </c>
      <c r="J204" s="228">
        <v>22078.312424</v>
      </c>
    </row>
    <row r="205" spans="1:11" x14ac:dyDescent="0.2">
      <c r="A205" s="725"/>
      <c r="B205" s="80" t="s">
        <v>39</v>
      </c>
      <c r="C205" s="228">
        <v>702.42494699999997</v>
      </c>
      <c r="D205" s="228">
        <v>1465.3500309999999</v>
      </c>
      <c r="E205" s="228">
        <v>16672.511009999998</v>
      </c>
      <c r="F205" s="228">
        <v>1351.409539</v>
      </c>
      <c r="G205" s="228">
        <v>153.35568599999999</v>
      </c>
      <c r="H205" s="228">
        <v>1491.693473</v>
      </c>
      <c r="I205" s="228">
        <v>324.13170500000001</v>
      </c>
      <c r="J205" s="228">
        <v>22160.876391000002</v>
      </c>
    </row>
    <row r="206" spans="1:11" x14ac:dyDescent="0.2">
      <c r="A206" s="725"/>
      <c r="B206" s="80" t="s">
        <v>40</v>
      </c>
      <c r="C206" s="228">
        <v>858.14369199999999</v>
      </c>
      <c r="D206" s="228">
        <v>1569.0806789999999</v>
      </c>
      <c r="E206" s="228">
        <v>17593.442905</v>
      </c>
      <c r="F206" s="228">
        <v>1643.616374</v>
      </c>
      <c r="G206" s="228">
        <v>274.08568100000002</v>
      </c>
      <c r="H206" s="228">
        <v>1458.4828070000001</v>
      </c>
      <c r="I206" s="228">
        <v>289.35216700000001</v>
      </c>
      <c r="J206" s="228">
        <v>23686.204304999999</v>
      </c>
    </row>
    <row r="207" spans="1:11" ht="13.5" thickBot="1" x14ac:dyDescent="0.25">
      <c r="A207" s="726"/>
      <c r="B207" s="411" t="s">
        <v>41</v>
      </c>
      <c r="C207" s="412">
        <v>1242.23378</v>
      </c>
      <c r="D207" s="412">
        <v>7209.478548</v>
      </c>
      <c r="E207" s="412">
        <v>36894.480002999997</v>
      </c>
      <c r="F207" s="412">
        <v>8998.1155980000003</v>
      </c>
      <c r="G207" s="412">
        <v>1551.170783</v>
      </c>
      <c r="H207" s="412">
        <v>11486.82632</v>
      </c>
      <c r="I207" s="412">
        <v>2352.5840440000002</v>
      </c>
      <c r="J207" s="412">
        <v>69734.889076000007</v>
      </c>
      <c r="K207" s="9"/>
    </row>
    <row r="208" spans="1:11" x14ac:dyDescent="0.2">
      <c r="A208" s="727">
        <v>2012</v>
      </c>
      <c r="B208" s="413" t="s">
        <v>42</v>
      </c>
      <c r="C208" s="414">
        <v>1513.04727</v>
      </c>
      <c r="D208" s="414">
        <v>2826.3348980000001</v>
      </c>
      <c r="E208" s="414">
        <v>30933.161370000002</v>
      </c>
      <c r="F208" s="414">
        <v>3006.1548250000001</v>
      </c>
      <c r="G208" s="414">
        <v>220.54242199999999</v>
      </c>
      <c r="H208" s="414">
        <v>1900.3438619999999</v>
      </c>
      <c r="I208" s="414">
        <v>617.44460900000001</v>
      </c>
      <c r="J208" s="414">
        <v>41017.029255999994</v>
      </c>
      <c r="K208" s="9"/>
    </row>
    <row r="209" spans="1:11" x14ac:dyDescent="0.2">
      <c r="A209" s="725"/>
      <c r="B209" s="26" t="s">
        <v>43</v>
      </c>
      <c r="C209" s="228">
        <v>1004.792926</v>
      </c>
      <c r="D209" s="228">
        <v>2262.648252</v>
      </c>
      <c r="E209" s="228">
        <v>25963.469989000001</v>
      </c>
      <c r="F209" s="228">
        <v>1681.726613</v>
      </c>
      <c r="G209" s="228">
        <v>416.771072</v>
      </c>
      <c r="H209" s="228">
        <v>1841.6950810000001</v>
      </c>
      <c r="I209" s="228">
        <v>225.63357500000001</v>
      </c>
      <c r="J209" s="228">
        <v>33396.737507999998</v>
      </c>
      <c r="K209" s="9"/>
    </row>
    <row r="210" spans="1:11" x14ac:dyDescent="0.2">
      <c r="A210" s="725"/>
      <c r="B210" s="26" t="s">
        <v>32</v>
      </c>
      <c r="C210" s="228">
        <v>1955.395037</v>
      </c>
      <c r="D210" s="228">
        <v>6347.7235209999999</v>
      </c>
      <c r="E210" s="228">
        <v>43651.337635999997</v>
      </c>
      <c r="F210" s="228">
        <v>4517.533077</v>
      </c>
      <c r="G210" s="228">
        <v>611.74653599999999</v>
      </c>
      <c r="H210" s="228">
        <v>4518.8684300000004</v>
      </c>
      <c r="I210" s="228">
        <v>1486.175109</v>
      </c>
      <c r="J210" s="228">
        <v>63088.779346000003</v>
      </c>
      <c r="K210" s="9"/>
    </row>
    <row r="211" spans="1:11" x14ac:dyDescent="0.2">
      <c r="A211" s="725"/>
      <c r="B211" s="26" t="s">
        <v>33</v>
      </c>
      <c r="C211" s="228">
        <v>410.80170800000002</v>
      </c>
      <c r="D211" s="228">
        <v>1763.5412670000001</v>
      </c>
      <c r="E211" s="228">
        <v>15791.967767</v>
      </c>
      <c r="F211" s="228">
        <v>1241.7828649999999</v>
      </c>
      <c r="G211" s="228">
        <v>559.663635</v>
      </c>
      <c r="H211" s="228">
        <v>1823.2424189999999</v>
      </c>
      <c r="I211" s="228">
        <v>203.411722</v>
      </c>
      <c r="J211" s="228">
        <v>21794.411382999999</v>
      </c>
      <c r="K211" s="9"/>
    </row>
    <row r="212" spans="1:11" x14ac:dyDescent="0.2">
      <c r="A212" s="725"/>
      <c r="B212" s="80" t="s">
        <v>34</v>
      </c>
      <c r="C212" s="228">
        <v>742.89340600000003</v>
      </c>
      <c r="D212" s="228">
        <v>1526.2067910000001</v>
      </c>
      <c r="E212" s="228">
        <v>17981.553793999999</v>
      </c>
      <c r="F212" s="228">
        <v>1330.4748440000001</v>
      </c>
      <c r="G212" s="228">
        <v>336.05423500000001</v>
      </c>
      <c r="H212" s="228">
        <v>1776.4183479999999</v>
      </c>
      <c r="I212" s="228">
        <v>288.53388899999999</v>
      </c>
      <c r="J212" s="228">
        <v>23982.135307</v>
      </c>
      <c r="K212" s="9"/>
    </row>
    <row r="213" spans="1:11" x14ac:dyDescent="0.2">
      <c r="A213" s="725"/>
      <c r="B213" s="80" t="s">
        <v>35</v>
      </c>
      <c r="C213" s="228">
        <v>2812.5104270000002</v>
      </c>
      <c r="D213" s="228">
        <v>6445.0814929999997</v>
      </c>
      <c r="E213" s="228">
        <v>41819.399173999998</v>
      </c>
      <c r="F213" s="228">
        <v>2603.0617160000002</v>
      </c>
      <c r="G213" s="228">
        <v>1645.669437</v>
      </c>
      <c r="H213" s="228">
        <v>4219.7776670000003</v>
      </c>
      <c r="I213" s="228">
        <v>800.89732100000003</v>
      </c>
      <c r="J213" s="228">
        <v>60346.397234999997</v>
      </c>
      <c r="K213" s="9"/>
    </row>
    <row r="214" spans="1:11" x14ac:dyDescent="0.2">
      <c r="A214" s="725"/>
      <c r="B214" s="80" t="s">
        <v>36</v>
      </c>
      <c r="C214" s="228">
        <v>527.76029800000003</v>
      </c>
      <c r="D214" s="228">
        <v>2305.3201829999998</v>
      </c>
      <c r="E214" s="228">
        <v>29380.873826999999</v>
      </c>
      <c r="F214" s="228">
        <v>1964.963841</v>
      </c>
      <c r="G214" s="228">
        <v>869.46736699999997</v>
      </c>
      <c r="H214" s="228">
        <v>1667.8125219999999</v>
      </c>
      <c r="I214" s="228">
        <v>528.46574999999996</v>
      </c>
      <c r="J214" s="228">
        <v>37244.663787999998</v>
      </c>
      <c r="K214" s="9"/>
    </row>
    <row r="215" spans="1:11" x14ac:dyDescent="0.2">
      <c r="A215" s="725"/>
      <c r="B215" s="80" t="s">
        <v>37</v>
      </c>
      <c r="C215" s="228">
        <v>857.56791699999997</v>
      </c>
      <c r="D215" s="228">
        <v>1482.8280669999999</v>
      </c>
      <c r="E215" s="228">
        <v>15370.995793</v>
      </c>
      <c r="F215" s="228">
        <v>2000.7293079999999</v>
      </c>
      <c r="G215" s="228">
        <v>340.44416100000001</v>
      </c>
      <c r="H215" s="228">
        <v>1799.4784500000001</v>
      </c>
      <c r="I215" s="228">
        <v>267.14715100000001</v>
      </c>
      <c r="J215" s="228">
        <v>22119.190847000002</v>
      </c>
      <c r="K215" s="9"/>
    </row>
    <row r="216" spans="1:11" x14ac:dyDescent="0.2">
      <c r="A216" s="725"/>
      <c r="B216" s="80" t="s">
        <v>38</v>
      </c>
      <c r="C216" s="228">
        <v>3840.9256359999999</v>
      </c>
      <c r="D216" s="228">
        <v>5977.0577629999998</v>
      </c>
      <c r="E216" s="228">
        <v>28035.983295000002</v>
      </c>
      <c r="F216" s="228">
        <v>3039.434518</v>
      </c>
      <c r="G216" s="228">
        <v>460.136865</v>
      </c>
      <c r="H216" s="228">
        <v>3769.9161720000002</v>
      </c>
      <c r="I216" s="228">
        <v>1208.650083</v>
      </c>
      <c r="J216" s="228">
        <v>46332.104332000003</v>
      </c>
      <c r="K216" s="9"/>
    </row>
    <row r="217" spans="1:11" x14ac:dyDescent="0.2">
      <c r="A217" s="725"/>
      <c r="B217" s="80" t="s">
        <v>39</v>
      </c>
      <c r="C217" s="228">
        <v>1428.2746669999999</v>
      </c>
      <c r="D217" s="228">
        <v>2384.6038589999998</v>
      </c>
      <c r="E217" s="228">
        <v>19722.645699000001</v>
      </c>
      <c r="F217" s="228">
        <v>1611.9862860000001</v>
      </c>
      <c r="G217" s="228">
        <v>448.818983</v>
      </c>
      <c r="H217" s="228">
        <v>2354.22595</v>
      </c>
      <c r="I217" s="228">
        <v>272.60475000000002</v>
      </c>
      <c r="J217" s="228">
        <v>28223.160194</v>
      </c>
      <c r="K217" s="9"/>
    </row>
    <row r="218" spans="1:11" x14ac:dyDescent="0.2">
      <c r="A218" s="725"/>
      <c r="B218" s="80" t="s">
        <v>40</v>
      </c>
      <c r="C218" s="228">
        <v>1797.642364</v>
      </c>
      <c r="D218" s="228">
        <v>1555.6268150000001</v>
      </c>
      <c r="E218" s="228">
        <v>15608.460127</v>
      </c>
      <c r="F218" s="228">
        <v>1833.641161</v>
      </c>
      <c r="G218" s="228">
        <v>379.42731099999997</v>
      </c>
      <c r="H218" s="228">
        <v>1923.826761</v>
      </c>
      <c r="I218" s="228">
        <v>199.50072499999999</v>
      </c>
      <c r="J218" s="228">
        <v>23298.125263999998</v>
      </c>
      <c r="K218" s="9"/>
    </row>
    <row r="219" spans="1:11" ht="13.5" thickBot="1" x14ac:dyDescent="0.25">
      <c r="A219" s="726"/>
      <c r="B219" s="411" t="s">
        <v>41</v>
      </c>
      <c r="C219" s="412">
        <v>7050.1674940000003</v>
      </c>
      <c r="D219" s="412">
        <v>11051.191994000001</v>
      </c>
      <c r="E219" s="412">
        <v>37297.001785</v>
      </c>
      <c r="F219" s="412">
        <v>9513.8540809999995</v>
      </c>
      <c r="G219" s="412">
        <v>1521.8028670000001</v>
      </c>
      <c r="H219" s="412">
        <v>12430.848375</v>
      </c>
      <c r="I219" s="412">
        <v>1768.7783979999999</v>
      </c>
      <c r="J219" s="412">
        <v>80633.644994000002</v>
      </c>
      <c r="K219" s="9"/>
    </row>
    <row r="220" spans="1:11" x14ac:dyDescent="0.2">
      <c r="A220" s="727">
        <v>2013</v>
      </c>
      <c r="B220" s="413" t="s">
        <v>42</v>
      </c>
      <c r="C220" s="433">
        <v>776.49449800000002</v>
      </c>
      <c r="D220" s="512">
        <v>1963.136591</v>
      </c>
      <c r="E220" s="512">
        <v>14380.385528999999</v>
      </c>
      <c r="F220" s="512">
        <v>1330.428952</v>
      </c>
      <c r="G220" s="512">
        <v>179.32084499999999</v>
      </c>
      <c r="H220" s="512">
        <v>1667.9677630000001</v>
      </c>
      <c r="I220" s="517">
        <v>509.20167500000389</v>
      </c>
      <c r="J220" s="512">
        <v>20806.935852999999</v>
      </c>
    </row>
    <row r="221" spans="1:11" x14ac:dyDescent="0.2">
      <c r="A221" s="731"/>
      <c r="B221" s="26" t="s">
        <v>43</v>
      </c>
      <c r="C221" s="509">
        <v>636.46181000000001</v>
      </c>
      <c r="D221" s="511">
        <v>1612.2423349999999</v>
      </c>
      <c r="E221" s="511">
        <v>11830.637436000001</v>
      </c>
      <c r="F221" s="511">
        <v>1247.1463900000001</v>
      </c>
      <c r="G221" s="511">
        <v>633.84744499999999</v>
      </c>
      <c r="H221" s="511">
        <v>2144.2236480000001</v>
      </c>
      <c r="I221" s="515">
        <v>296.70638499999768</v>
      </c>
      <c r="J221" s="511">
        <v>18401.265448999999</v>
      </c>
    </row>
    <row r="222" spans="1:11" s="248" customFormat="1" x14ac:dyDescent="0.2">
      <c r="A222" s="731"/>
      <c r="B222" s="26" t="s">
        <v>32</v>
      </c>
      <c r="C222" s="509">
        <v>4930.6590470000001</v>
      </c>
      <c r="D222" s="511">
        <v>4865.5496499999999</v>
      </c>
      <c r="E222" s="511">
        <v>20516.739538999998</v>
      </c>
      <c r="F222" s="511">
        <v>2712.4594320000001</v>
      </c>
      <c r="G222" s="511">
        <v>403.02886000000001</v>
      </c>
      <c r="H222" s="511">
        <v>5178.6320009999999</v>
      </c>
      <c r="I222" s="515">
        <v>1468.8119820000065</v>
      </c>
      <c r="J222" s="511">
        <v>40075.880511000003</v>
      </c>
    </row>
    <row r="223" spans="1:11" s="248" customFormat="1" x14ac:dyDescent="0.2">
      <c r="A223" s="731"/>
      <c r="B223" s="26" t="s">
        <v>33</v>
      </c>
      <c r="C223" s="509">
        <v>1065.0538320000001</v>
      </c>
      <c r="D223" s="511">
        <v>2057.407772</v>
      </c>
      <c r="E223" s="511">
        <v>10984.563274</v>
      </c>
      <c r="F223" s="511">
        <v>1421.7558839999999</v>
      </c>
      <c r="G223" s="511">
        <v>352.43908699999997</v>
      </c>
      <c r="H223" s="511">
        <v>1237.0423519999999</v>
      </c>
      <c r="I223" s="515">
        <v>195.86476199999743</v>
      </c>
      <c r="J223" s="511">
        <v>17314.126962999999</v>
      </c>
    </row>
    <row r="224" spans="1:11" s="248" customFormat="1" x14ac:dyDescent="0.2">
      <c r="A224" s="731"/>
      <c r="B224" s="80" t="s">
        <v>34</v>
      </c>
      <c r="C224" s="509">
        <v>898.65487900000005</v>
      </c>
      <c r="D224" s="511">
        <v>1566.0102449999999</v>
      </c>
      <c r="E224" s="511">
        <v>13344.74382</v>
      </c>
      <c r="F224" s="511">
        <v>1561.807808</v>
      </c>
      <c r="G224" s="511">
        <v>317.85498799999999</v>
      </c>
      <c r="H224" s="511">
        <v>1355.590661</v>
      </c>
      <c r="I224" s="515">
        <v>425.41755100000228</v>
      </c>
      <c r="J224" s="511">
        <v>19470.079952</v>
      </c>
      <c r="K224" s="252"/>
    </row>
    <row r="225" spans="1:13" s="248" customFormat="1" x14ac:dyDescent="0.2">
      <c r="A225" s="731"/>
      <c r="B225" s="80" t="s">
        <v>35</v>
      </c>
      <c r="C225" s="509">
        <v>1765.8742400000001</v>
      </c>
      <c r="D225" s="511">
        <v>6266.8388699999996</v>
      </c>
      <c r="E225" s="511">
        <v>21758.108428</v>
      </c>
      <c r="F225" s="511">
        <v>2542.1513420000001</v>
      </c>
      <c r="G225" s="511">
        <v>1239.2756469999999</v>
      </c>
      <c r="H225" s="511">
        <v>2888.0567070000002</v>
      </c>
      <c r="I225" s="515">
        <v>1152.9351959999913</v>
      </c>
      <c r="J225" s="511">
        <v>37613.240429999998</v>
      </c>
      <c r="K225" s="256"/>
      <c r="L225" s="9"/>
      <c r="M225" s="9"/>
    </row>
    <row r="226" spans="1:13" s="248" customFormat="1" x14ac:dyDescent="0.2">
      <c r="A226" s="731"/>
      <c r="B226" s="80" t="s">
        <v>36</v>
      </c>
      <c r="C226" s="509">
        <v>1262.892805</v>
      </c>
      <c r="D226" s="511">
        <v>1477.905786</v>
      </c>
      <c r="E226" s="511">
        <v>13763.910040999999</v>
      </c>
      <c r="F226" s="511">
        <v>1367.6197629999999</v>
      </c>
      <c r="G226" s="511">
        <v>1369.9024179999999</v>
      </c>
      <c r="H226" s="511">
        <v>1950.1521310000001</v>
      </c>
      <c r="I226" s="515">
        <v>707.06638100000418</v>
      </c>
      <c r="J226" s="511">
        <v>21899.449325000001</v>
      </c>
      <c r="K226" s="256"/>
      <c r="L226" s="9"/>
      <c r="M226" s="9"/>
    </row>
    <row r="227" spans="1:13" s="248" customFormat="1" x14ac:dyDescent="0.2">
      <c r="A227" s="731"/>
      <c r="B227" s="80" t="s">
        <v>37</v>
      </c>
      <c r="C227" s="509">
        <v>763.02101600000003</v>
      </c>
      <c r="D227" s="511">
        <v>1099.0536500000001</v>
      </c>
      <c r="E227" s="511">
        <v>10509.554826</v>
      </c>
      <c r="F227" s="511">
        <v>1197.9992239999999</v>
      </c>
      <c r="G227" s="511">
        <v>355.61532099999999</v>
      </c>
      <c r="H227" s="511">
        <v>1052.889023</v>
      </c>
      <c r="I227" s="515">
        <v>287.62999200000195</v>
      </c>
      <c r="J227" s="511">
        <v>15265.763052</v>
      </c>
      <c r="K227" s="256"/>
      <c r="L227" s="9"/>
      <c r="M227" s="9"/>
    </row>
    <row r="228" spans="1:13" s="248" customFormat="1" x14ac:dyDescent="0.2">
      <c r="A228" s="731"/>
      <c r="B228" s="80" t="s">
        <v>38</v>
      </c>
      <c r="C228" s="509">
        <v>4028.8736170000002</v>
      </c>
      <c r="D228" s="511">
        <v>3193.878616</v>
      </c>
      <c r="E228" s="511">
        <v>17016.992545000001</v>
      </c>
      <c r="F228" s="511">
        <v>1821.85004</v>
      </c>
      <c r="G228" s="511">
        <v>257.045276</v>
      </c>
      <c r="H228" s="511">
        <v>2975.2902829999998</v>
      </c>
      <c r="I228" s="515">
        <v>1406.7921339999994</v>
      </c>
      <c r="J228" s="511">
        <v>30700.722511</v>
      </c>
      <c r="K228" s="256"/>
      <c r="L228" s="9"/>
      <c r="M228" s="9"/>
    </row>
    <row r="229" spans="1:13" s="248" customFormat="1" x14ac:dyDescent="0.2">
      <c r="A229" s="731"/>
      <c r="B229" s="80" t="s">
        <v>39</v>
      </c>
      <c r="C229" s="509">
        <v>1405.6292820000001</v>
      </c>
      <c r="D229" s="511">
        <v>1677.0895350000001</v>
      </c>
      <c r="E229" s="511">
        <v>12063.887525</v>
      </c>
      <c r="F229" s="511">
        <v>1197.008503</v>
      </c>
      <c r="G229" s="511">
        <v>376.98846300000002</v>
      </c>
      <c r="H229" s="511">
        <v>1779.9898760000001</v>
      </c>
      <c r="I229" s="515">
        <v>322.9344949999977</v>
      </c>
      <c r="J229" s="511">
        <v>18823.527678999999</v>
      </c>
      <c r="K229" s="256"/>
      <c r="L229" s="9"/>
      <c r="M229" s="9"/>
    </row>
    <row r="230" spans="1:13" s="248" customFormat="1" x14ac:dyDescent="0.2">
      <c r="A230" s="731"/>
      <c r="B230" s="80" t="s">
        <v>40</v>
      </c>
      <c r="C230" s="509">
        <v>2241.0349609999998</v>
      </c>
      <c r="D230" s="511">
        <v>1542.6820439999999</v>
      </c>
      <c r="E230" s="511">
        <v>10508.585373</v>
      </c>
      <c r="F230" s="511">
        <v>883.26294700000005</v>
      </c>
      <c r="G230" s="511">
        <v>189.31108499999999</v>
      </c>
      <c r="H230" s="511">
        <v>1652.0203100000001</v>
      </c>
      <c r="I230" s="515">
        <v>241.05995400000029</v>
      </c>
      <c r="J230" s="511">
        <v>17257.956674000001</v>
      </c>
      <c r="K230" s="256"/>
      <c r="L230" s="9"/>
      <c r="M230" s="9"/>
    </row>
    <row r="231" spans="1:13" s="248" customFormat="1" ht="13.5" thickBot="1" x14ac:dyDescent="0.25">
      <c r="A231" s="732"/>
      <c r="B231" s="411" t="s">
        <v>41</v>
      </c>
      <c r="C231" s="510">
        <v>3510.4429759999998</v>
      </c>
      <c r="D231" s="513">
        <v>8421.5129739999993</v>
      </c>
      <c r="E231" s="513">
        <v>27533.472851999999</v>
      </c>
      <c r="F231" s="513">
        <v>17171.693331999999</v>
      </c>
      <c r="G231" s="513">
        <v>4759.1051429999998</v>
      </c>
      <c r="H231" s="513">
        <v>10567.027043</v>
      </c>
      <c r="I231" s="523">
        <v>734.75118700000166</v>
      </c>
      <c r="J231" s="513">
        <v>72698.005506999994</v>
      </c>
      <c r="K231" s="256"/>
      <c r="L231" s="9"/>
      <c r="M231" s="9"/>
    </row>
    <row r="232" spans="1:13" s="248" customFormat="1" x14ac:dyDescent="0.2">
      <c r="A232" s="727">
        <v>2014</v>
      </c>
      <c r="B232" s="413" t="s">
        <v>42</v>
      </c>
      <c r="C232" s="433">
        <v>480.98740400000003</v>
      </c>
      <c r="D232" s="512">
        <v>2091.0045329999998</v>
      </c>
      <c r="E232" s="512">
        <v>9835.7553229999994</v>
      </c>
      <c r="F232" s="512">
        <v>1363.875501</v>
      </c>
      <c r="G232" s="512">
        <v>2361.2739099999999</v>
      </c>
      <c r="H232" s="512">
        <v>1778.3758580000001</v>
      </c>
      <c r="I232" s="512">
        <v>179.276702</v>
      </c>
      <c r="J232" s="512">
        <v>18090.549231000001</v>
      </c>
      <c r="K232" s="256"/>
      <c r="L232" s="9"/>
      <c r="M232" s="9"/>
    </row>
    <row r="233" spans="1:13" s="248" customFormat="1" x14ac:dyDescent="0.2">
      <c r="A233" s="731"/>
      <c r="B233" s="26" t="s">
        <v>43</v>
      </c>
      <c r="C233" s="509">
        <v>501.90560599999998</v>
      </c>
      <c r="D233" s="511">
        <v>1117.008</v>
      </c>
      <c r="E233" s="511">
        <v>8415.6273089999995</v>
      </c>
      <c r="F233" s="511">
        <v>1153.563662</v>
      </c>
      <c r="G233" s="511">
        <v>272.25818800000002</v>
      </c>
      <c r="H233" s="511">
        <v>999.11740599999996</v>
      </c>
      <c r="I233" s="511">
        <v>791.10587999999996</v>
      </c>
      <c r="J233" s="511">
        <v>13250.586050999998</v>
      </c>
      <c r="K233" s="256"/>
      <c r="L233" s="9"/>
      <c r="M233" s="9"/>
    </row>
    <row r="234" spans="1:13" s="248" customFormat="1" x14ac:dyDescent="0.2">
      <c r="A234" s="731"/>
      <c r="B234" s="26" t="s">
        <v>32</v>
      </c>
      <c r="C234" s="509">
        <v>1474.3583639999999</v>
      </c>
      <c r="D234" s="511">
        <v>4450.5761549999997</v>
      </c>
      <c r="E234" s="511">
        <v>15915.427349</v>
      </c>
      <c r="F234" s="511">
        <v>4835.0342350000001</v>
      </c>
      <c r="G234" s="511">
        <v>1389.5788419999999</v>
      </c>
      <c r="H234" s="511">
        <v>15289.118922</v>
      </c>
      <c r="I234" s="511">
        <v>590.41139999999996</v>
      </c>
      <c r="J234" s="511">
        <v>43944.505266999993</v>
      </c>
      <c r="K234" s="256"/>
      <c r="L234" s="9"/>
      <c r="M234" s="9"/>
    </row>
    <row r="235" spans="1:13" s="248" customFormat="1" x14ac:dyDescent="0.2">
      <c r="A235" s="731"/>
      <c r="B235" s="26" t="s">
        <v>33</v>
      </c>
      <c r="C235" s="509">
        <v>822.11128199999996</v>
      </c>
      <c r="D235" s="511">
        <v>1517.363601</v>
      </c>
      <c r="E235" s="511">
        <v>11228.372411</v>
      </c>
      <c r="F235" s="511">
        <v>1110.5111469999999</v>
      </c>
      <c r="G235" s="511">
        <v>1348.195344</v>
      </c>
      <c r="H235" s="511">
        <v>1841.2142469999999</v>
      </c>
      <c r="I235" s="511">
        <v>201.000652</v>
      </c>
      <c r="J235" s="511">
        <v>18068.768683999999</v>
      </c>
      <c r="K235" s="256"/>
      <c r="L235" s="9"/>
      <c r="M235" s="9"/>
    </row>
    <row r="236" spans="1:13" s="248" customFormat="1" x14ac:dyDescent="0.2">
      <c r="A236" s="731"/>
      <c r="B236" s="80" t="s">
        <v>34</v>
      </c>
      <c r="C236" s="509">
        <v>856.87138900000002</v>
      </c>
      <c r="D236" s="511">
        <v>1695.497433</v>
      </c>
      <c r="E236" s="511">
        <v>11296.462797</v>
      </c>
      <c r="F236" s="511">
        <v>1136.988149</v>
      </c>
      <c r="G236" s="511">
        <v>1000.158287</v>
      </c>
      <c r="H236" s="511">
        <v>1475.486566</v>
      </c>
      <c r="I236" s="511">
        <v>371.94267400000001</v>
      </c>
      <c r="J236" s="511">
        <v>17833.407295000005</v>
      </c>
      <c r="K236" s="256"/>
      <c r="L236" s="9"/>
      <c r="M236" s="9"/>
    </row>
    <row r="237" spans="1:13" s="248" customFormat="1" x14ac:dyDescent="0.2">
      <c r="A237" s="731"/>
      <c r="B237" s="80" t="s">
        <v>35</v>
      </c>
      <c r="C237" s="509">
        <v>2044.427246</v>
      </c>
      <c r="D237" s="511">
        <v>3870.0803820000001</v>
      </c>
      <c r="E237" s="511">
        <v>18512.826293999999</v>
      </c>
      <c r="F237" s="511">
        <v>2295.9452160000001</v>
      </c>
      <c r="G237" s="511">
        <v>381.88902200000001</v>
      </c>
      <c r="H237" s="511">
        <v>1672.4062039999999</v>
      </c>
      <c r="I237" s="511">
        <v>482.92183499999999</v>
      </c>
      <c r="J237" s="511">
        <v>29260.496198999997</v>
      </c>
      <c r="K237" s="256"/>
      <c r="L237" s="9"/>
      <c r="M237" s="9"/>
    </row>
    <row r="238" spans="1:13" s="248" customFormat="1" x14ac:dyDescent="0.2">
      <c r="A238" s="731"/>
      <c r="B238" s="80" t="s">
        <v>36</v>
      </c>
      <c r="C238" s="509">
        <v>1582.859807</v>
      </c>
      <c r="D238" s="511">
        <v>3193.8986060000002</v>
      </c>
      <c r="E238" s="511">
        <v>28054.610429</v>
      </c>
      <c r="F238" s="511">
        <v>2670.1823770000001</v>
      </c>
      <c r="G238" s="511">
        <v>746.820921</v>
      </c>
      <c r="H238" s="511">
        <v>1964.2177750000001</v>
      </c>
      <c r="I238" s="511">
        <v>436.57665300000002</v>
      </c>
      <c r="J238" s="511">
        <v>38649.166567999993</v>
      </c>
      <c r="K238" s="256"/>
      <c r="L238" s="9"/>
      <c r="M238" s="9"/>
    </row>
    <row r="239" spans="1:13" s="248" customFormat="1" x14ac:dyDescent="0.2">
      <c r="A239" s="731"/>
      <c r="B239" s="80" t="s">
        <v>37</v>
      </c>
      <c r="C239" s="509">
        <v>819.22641799999997</v>
      </c>
      <c r="D239" s="511">
        <v>3749.0116560000001</v>
      </c>
      <c r="E239" s="511">
        <v>20770.582187</v>
      </c>
      <c r="F239" s="511">
        <v>2454.340882</v>
      </c>
      <c r="G239" s="511">
        <v>226.28246300000001</v>
      </c>
      <c r="H239" s="511">
        <v>1666.3740310000001</v>
      </c>
      <c r="I239" s="511">
        <v>458.59970399999997</v>
      </c>
      <c r="J239" s="511">
        <v>30144.417341</v>
      </c>
      <c r="K239" s="256"/>
      <c r="L239" s="9"/>
      <c r="M239" s="9"/>
    </row>
    <row r="240" spans="1:13" s="248" customFormat="1" x14ac:dyDescent="0.2">
      <c r="A240" s="731"/>
      <c r="B240" s="80" t="s">
        <v>38</v>
      </c>
      <c r="C240" s="509">
        <v>1673.47039</v>
      </c>
      <c r="D240" s="511">
        <v>3345.6697650000001</v>
      </c>
      <c r="E240" s="511">
        <v>27333.470850000002</v>
      </c>
      <c r="F240" s="511">
        <v>6145.6594539999996</v>
      </c>
      <c r="G240" s="511">
        <v>528.03110700000002</v>
      </c>
      <c r="H240" s="511">
        <v>3040.8318159999999</v>
      </c>
      <c r="I240" s="511">
        <v>668.41683499999999</v>
      </c>
      <c r="J240" s="511">
        <v>42735.550216999996</v>
      </c>
      <c r="K240" s="256"/>
      <c r="L240" s="9"/>
      <c r="M240" s="9"/>
    </row>
    <row r="241" spans="1:13" s="248" customFormat="1" x14ac:dyDescent="0.2">
      <c r="A241" s="731"/>
      <c r="B241" s="80" t="s">
        <v>39</v>
      </c>
      <c r="C241" s="509">
        <v>828.80131300000005</v>
      </c>
      <c r="D241" s="511">
        <v>2279.7745060000002</v>
      </c>
      <c r="E241" s="511">
        <v>34763.898749</v>
      </c>
      <c r="F241" s="511">
        <v>2792.079968</v>
      </c>
      <c r="G241" s="511">
        <v>173.790043</v>
      </c>
      <c r="H241" s="511">
        <v>1767.7104959999999</v>
      </c>
      <c r="I241" s="511">
        <v>287.81841500000002</v>
      </c>
      <c r="J241" s="511">
        <v>42893.873489999998</v>
      </c>
      <c r="K241" s="256"/>
      <c r="L241" s="9"/>
      <c r="M241" s="9"/>
    </row>
    <row r="242" spans="1:13" s="248" customFormat="1" x14ac:dyDescent="0.2">
      <c r="A242" s="731"/>
      <c r="B242" s="80" t="s">
        <v>40</v>
      </c>
      <c r="C242" s="509">
        <v>1151.7216820000001</v>
      </c>
      <c r="D242" s="511">
        <v>2486.7506100000001</v>
      </c>
      <c r="E242" s="511">
        <v>24157.709922999999</v>
      </c>
      <c r="F242" s="511">
        <v>2708.241434</v>
      </c>
      <c r="G242" s="511">
        <v>113.643953</v>
      </c>
      <c r="H242" s="511">
        <v>1140.4400860000001</v>
      </c>
      <c r="I242" s="511">
        <v>282.92967499999997</v>
      </c>
      <c r="J242" s="511">
        <v>32041.437362999997</v>
      </c>
      <c r="K242" s="256"/>
      <c r="L242" s="9"/>
      <c r="M242" s="9"/>
    </row>
    <row r="243" spans="1:13" s="248" customFormat="1" ht="13.5" thickBot="1" x14ac:dyDescent="0.25">
      <c r="A243" s="732"/>
      <c r="B243" s="411" t="s">
        <v>41</v>
      </c>
      <c r="C243" s="510">
        <v>6409.5774920000003</v>
      </c>
      <c r="D243" s="513">
        <v>17495.987779999999</v>
      </c>
      <c r="E243" s="513">
        <v>52890.926654000003</v>
      </c>
      <c r="F243" s="513">
        <v>35903.58221</v>
      </c>
      <c r="G243" s="513">
        <v>1694.4413509999999</v>
      </c>
      <c r="H243" s="513">
        <v>10775.227838000001</v>
      </c>
      <c r="I243" s="513">
        <v>3299.9992499999998</v>
      </c>
      <c r="J243" s="513">
        <v>128469.74257500001</v>
      </c>
      <c r="K243" s="256"/>
      <c r="L243" s="9"/>
      <c r="M243" s="9"/>
    </row>
    <row r="244" spans="1:13" s="248" customFormat="1" x14ac:dyDescent="0.2">
      <c r="A244" s="728">
        <v>2015</v>
      </c>
      <c r="B244" s="413" t="s">
        <v>42</v>
      </c>
      <c r="C244" s="433">
        <v>251.86833200000001</v>
      </c>
      <c r="D244" s="512">
        <v>3449.8712500000001</v>
      </c>
      <c r="E244" s="512">
        <v>34631.228792000002</v>
      </c>
      <c r="F244" s="512">
        <v>2933.4518680000001</v>
      </c>
      <c r="G244" s="512">
        <v>269.162488</v>
      </c>
      <c r="H244" s="512">
        <v>2798.4618420000002</v>
      </c>
      <c r="I244" s="512">
        <v>329.718433</v>
      </c>
      <c r="J244" s="512">
        <v>44663.763005000008</v>
      </c>
      <c r="K244" s="256"/>
      <c r="L244" s="9"/>
      <c r="M244" s="9"/>
    </row>
    <row r="245" spans="1:13" s="248" customFormat="1" x14ac:dyDescent="0.2">
      <c r="A245" s="729"/>
      <c r="B245" s="26" t="s">
        <v>43</v>
      </c>
      <c r="C245" s="509">
        <v>695.82153100000005</v>
      </c>
      <c r="D245" s="511">
        <v>2944.1504100000002</v>
      </c>
      <c r="E245" s="511">
        <v>42387.092468000003</v>
      </c>
      <c r="F245" s="511">
        <v>4362.2691889999996</v>
      </c>
      <c r="G245" s="511">
        <v>568.23694599999999</v>
      </c>
      <c r="H245" s="511">
        <v>2741.7945030000001</v>
      </c>
      <c r="I245" s="511">
        <v>572.04539799999998</v>
      </c>
      <c r="J245" s="511">
        <v>54271.410445000001</v>
      </c>
      <c r="K245" s="256"/>
      <c r="L245" s="9"/>
      <c r="M245" s="9"/>
    </row>
    <row r="246" spans="1:13" s="248" customFormat="1" x14ac:dyDescent="0.2">
      <c r="A246" s="729"/>
      <c r="B246" s="26" t="s">
        <v>32</v>
      </c>
      <c r="C246" s="509">
        <v>4003.9841369999999</v>
      </c>
      <c r="D246" s="511">
        <v>13678.578806</v>
      </c>
      <c r="E246" s="511">
        <v>64750.714657999997</v>
      </c>
      <c r="F246" s="511">
        <v>13165.127689999999</v>
      </c>
      <c r="G246" s="511">
        <v>5229.9466810000004</v>
      </c>
      <c r="H246" s="511">
        <v>10854.302309999999</v>
      </c>
      <c r="I246" s="511">
        <v>3290.2444190000001</v>
      </c>
      <c r="J246" s="511">
        <v>114972.89870099998</v>
      </c>
      <c r="K246" s="256"/>
      <c r="L246" s="9"/>
      <c r="M246" s="9"/>
    </row>
    <row r="247" spans="1:13" s="248" customFormat="1" x14ac:dyDescent="0.2">
      <c r="A247" s="729"/>
      <c r="B247" s="26" t="s">
        <v>33</v>
      </c>
      <c r="C247" s="509">
        <v>728.21592399999997</v>
      </c>
      <c r="D247" s="511">
        <v>3499.5019809999999</v>
      </c>
      <c r="E247" s="511">
        <v>35616.009509000003</v>
      </c>
      <c r="F247" s="511">
        <v>2934.2329679999998</v>
      </c>
      <c r="G247" s="511">
        <v>465.69512099999997</v>
      </c>
      <c r="H247" s="511">
        <v>2156.0046699999998</v>
      </c>
      <c r="I247" s="511">
        <v>406.05855100000002</v>
      </c>
      <c r="J247" s="511">
        <v>45805.718723999998</v>
      </c>
      <c r="K247" s="256"/>
      <c r="L247" s="9"/>
      <c r="M247" s="9"/>
    </row>
    <row r="248" spans="1:13" s="248" customFormat="1" x14ac:dyDescent="0.2">
      <c r="A248" s="729"/>
      <c r="B248" s="80" t="s">
        <v>34</v>
      </c>
      <c r="C248" s="509">
        <v>892.42897400000004</v>
      </c>
      <c r="D248" s="511">
        <v>2067.738707</v>
      </c>
      <c r="E248" s="511">
        <v>26399.586487</v>
      </c>
      <c r="F248" s="511">
        <v>2538.0162780000001</v>
      </c>
      <c r="G248" s="511">
        <v>205.97495000000001</v>
      </c>
      <c r="H248" s="511">
        <v>1768.182178</v>
      </c>
      <c r="I248" s="511">
        <v>340.94656600000002</v>
      </c>
      <c r="J248" s="511">
        <v>34212.87414</v>
      </c>
      <c r="K248" s="256"/>
      <c r="L248" s="9"/>
      <c r="M248" s="9"/>
    </row>
    <row r="249" spans="1:13" s="248" customFormat="1" x14ac:dyDescent="0.2">
      <c r="A249" s="729"/>
      <c r="B249" s="80" t="s">
        <v>35</v>
      </c>
      <c r="C249" s="509">
        <v>11584.668380999999</v>
      </c>
      <c r="D249" s="511">
        <v>15238.32152</v>
      </c>
      <c r="E249" s="511">
        <v>40702.271594999998</v>
      </c>
      <c r="F249" s="511">
        <v>5404.663767</v>
      </c>
      <c r="G249" s="511">
        <v>821.50279499999999</v>
      </c>
      <c r="H249" s="511">
        <v>10181.655053</v>
      </c>
      <c r="I249" s="511">
        <v>2477.4974940000002</v>
      </c>
      <c r="J249" s="511">
        <v>86410.580604999981</v>
      </c>
      <c r="K249" s="256"/>
      <c r="L249" s="9"/>
      <c r="M249" s="9"/>
    </row>
    <row r="250" spans="1:13" s="248" customFormat="1" x14ac:dyDescent="0.2">
      <c r="A250" s="729"/>
      <c r="B250" s="80" t="s">
        <v>36</v>
      </c>
      <c r="C250" s="509">
        <v>826.41800000000001</v>
      </c>
      <c r="D250" s="511">
        <v>3979.0273619999998</v>
      </c>
      <c r="E250" s="511">
        <v>29839.383966000001</v>
      </c>
      <c r="F250" s="511">
        <v>2101.9784500000001</v>
      </c>
      <c r="G250" s="511">
        <v>338.61917199999999</v>
      </c>
      <c r="H250" s="511">
        <v>2319.2979289999998</v>
      </c>
      <c r="I250" s="511">
        <v>466.98600800000003</v>
      </c>
      <c r="J250" s="511">
        <v>39871.710887000001</v>
      </c>
      <c r="K250" s="256"/>
      <c r="L250" s="9"/>
      <c r="M250" s="9"/>
    </row>
    <row r="251" spans="1:13" s="248" customFormat="1" x14ac:dyDescent="0.2">
      <c r="A251" s="729"/>
      <c r="B251" s="80" t="s">
        <v>37</v>
      </c>
      <c r="C251" s="509">
        <v>1020.17509</v>
      </c>
      <c r="D251" s="511">
        <v>2528.286826</v>
      </c>
      <c r="E251" s="511">
        <v>12336.631815000001</v>
      </c>
      <c r="F251" s="511">
        <v>1271.518838</v>
      </c>
      <c r="G251" s="511">
        <v>290.98586299999999</v>
      </c>
      <c r="H251" s="511">
        <v>1383.737016</v>
      </c>
      <c r="I251" s="511">
        <v>162.259568</v>
      </c>
      <c r="J251" s="511">
        <v>18993.595016000003</v>
      </c>
      <c r="K251" s="256"/>
      <c r="L251" s="9"/>
      <c r="M251" s="9"/>
    </row>
    <row r="252" spans="1:13" s="248" customFormat="1" x14ac:dyDescent="0.2">
      <c r="A252" s="729"/>
      <c r="B252" s="80" t="s">
        <v>38</v>
      </c>
      <c r="C252" s="509">
        <v>1596.150572</v>
      </c>
      <c r="D252" s="511">
        <v>3916.4277280000001</v>
      </c>
      <c r="E252" s="511">
        <v>23165.036803999999</v>
      </c>
      <c r="F252" s="511">
        <v>3845.8771240000001</v>
      </c>
      <c r="G252" s="511">
        <v>2173.4522740000002</v>
      </c>
      <c r="H252" s="511">
        <v>4293.0387199999996</v>
      </c>
      <c r="I252" s="511">
        <v>1201.7906149999999</v>
      </c>
      <c r="J252" s="511">
        <v>40191.773836999993</v>
      </c>
      <c r="K252" s="256"/>
      <c r="L252" s="9"/>
      <c r="M252" s="9"/>
    </row>
    <row r="253" spans="1:13" s="248" customFormat="1" x14ac:dyDescent="0.2">
      <c r="A253" s="729"/>
      <c r="B253" s="80" t="s">
        <v>39</v>
      </c>
      <c r="C253" s="509">
        <v>921.89628800000003</v>
      </c>
      <c r="D253" s="511">
        <v>2215.597354</v>
      </c>
      <c r="E253" s="511">
        <v>22783.849471000001</v>
      </c>
      <c r="F253" s="511">
        <v>2123.2205389999999</v>
      </c>
      <c r="G253" s="511">
        <v>236.34133600000001</v>
      </c>
      <c r="H253" s="511">
        <v>1267.153172</v>
      </c>
      <c r="I253" s="511">
        <v>275.67465099999998</v>
      </c>
      <c r="J253" s="511">
        <v>29823.732811000005</v>
      </c>
      <c r="K253" s="256"/>
      <c r="L253" s="9"/>
      <c r="M253" s="9"/>
    </row>
    <row r="254" spans="1:13" s="248" customFormat="1" x14ac:dyDescent="0.2">
      <c r="A254" s="729"/>
      <c r="B254" s="80" t="s">
        <v>40</v>
      </c>
      <c r="C254" s="509">
        <v>1020.350358</v>
      </c>
      <c r="D254" s="511">
        <v>4532.140273</v>
      </c>
      <c r="E254" s="511">
        <v>12829.352031</v>
      </c>
      <c r="F254" s="511">
        <v>1887.737359</v>
      </c>
      <c r="G254" s="511">
        <v>474.39694900000001</v>
      </c>
      <c r="H254" s="511">
        <v>1629.624462</v>
      </c>
      <c r="I254" s="511">
        <v>213.945695</v>
      </c>
      <c r="J254" s="511">
        <v>22587.547126999998</v>
      </c>
      <c r="K254" s="256"/>
      <c r="L254" s="9"/>
      <c r="M254" s="9"/>
    </row>
    <row r="255" spans="1:13" s="248" customFormat="1" ht="11.25" customHeight="1" thickBot="1" x14ac:dyDescent="0.25">
      <c r="A255" s="730"/>
      <c r="B255" s="411" t="s">
        <v>41</v>
      </c>
      <c r="C255" s="510">
        <v>2579.5935340000001</v>
      </c>
      <c r="D255" s="513">
        <v>11459.156054999999</v>
      </c>
      <c r="E255" s="513">
        <v>32711.697023000001</v>
      </c>
      <c r="F255" s="513">
        <v>11357.995311000001</v>
      </c>
      <c r="G255" s="513">
        <v>704.72418800000003</v>
      </c>
      <c r="H255" s="513">
        <v>6766.3296979999996</v>
      </c>
      <c r="I255" s="513">
        <v>1446.7540980000001</v>
      </c>
      <c r="J255" s="513">
        <v>67026.249907000005</v>
      </c>
      <c r="K255" s="256"/>
      <c r="L255" s="9"/>
      <c r="M255" s="9"/>
    </row>
    <row r="256" spans="1:13" s="248" customFormat="1" x14ac:dyDescent="0.2">
      <c r="A256" s="728">
        <v>2016</v>
      </c>
      <c r="B256" s="413" t="s">
        <v>42</v>
      </c>
      <c r="C256" s="433">
        <v>724.25215400000002</v>
      </c>
      <c r="D256" s="512">
        <v>3703.999268</v>
      </c>
      <c r="E256" s="512">
        <v>15607.984788</v>
      </c>
      <c r="F256" s="512">
        <v>1171.1194290000001</v>
      </c>
      <c r="G256" s="512">
        <v>218.57433900000001</v>
      </c>
      <c r="H256" s="512">
        <v>2174.0764199999999</v>
      </c>
      <c r="I256" s="512">
        <v>184.763938</v>
      </c>
      <c r="J256" s="512">
        <f>SUM(C256:I256)</f>
        <v>23784.770335999998</v>
      </c>
      <c r="K256" s="256"/>
      <c r="L256" s="9"/>
      <c r="M256" s="9"/>
    </row>
    <row r="257" spans="1:13" s="248" customFormat="1" x14ac:dyDescent="0.2">
      <c r="A257" s="729"/>
      <c r="B257" s="26" t="s">
        <v>43</v>
      </c>
      <c r="C257" s="509">
        <v>1604.525296</v>
      </c>
      <c r="D257" s="511">
        <v>2649.9421349999998</v>
      </c>
      <c r="E257" s="511">
        <v>11847.374292</v>
      </c>
      <c r="F257" s="511">
        <v>1476.252131</v>
      </c>
      <c r="G257" s="511">
        <v>185.22216800000001</v>
      </c>
      <c r="H257" s="511">
        <v>1656.2839269999999</v>
      </c>
      <c r="I257" s="511">
        <v>384.75172099999997</v>
      </c>
      <c r="J257" s="512">
        <f t="shared" ref="J257:J267" si="3">SUM(C257:I257)</f>
        <v>19804.351670000004</v>
      </c>
      <c r="K257" s="256"/>
      <c r="L257" s="9"/>
      <c r="M257" s="9"/>
    </row>
    <row r="258" spans="1:13" s="248" customFormat="1" x14ac:dyDescent="0.2">
      <c r="A258" s="729"/>
      <c r="B258" s="26" t="s">
        <v>32</v>
      </c>
      <c r="C258" s="509">
        <v>1416.5400010000001</v>
      </c>
      <c r="D258" s="511">
        <v>6492.3333759999996</v>
      </c>
      <c r="E258" s="511">
        <v>19899.48878</v>
      </c>
      <c r="F258" s="511">
        <v>5332.6207000000004</v>
      </c>
      <c r="G258" s="511">
        <v>534.98360500000001</v>
      </c>
      <c r="H258" s="511">
        <v>5041.4203619999998</v>
      </c>
      <c r="I258" s="511">
        <v>247.93984499999999</v>
      </c>
      <c r="J258" s="512">
        <f t="shared" si="3"/>
        <v>38965.326669000002</v>
      </c>
      <c r="K258" s="256"/>
      <c r="L258" s="9"/>
      <c r="M258" s="9"/>
    </row>
    <row r="259" spans="1:13" s="248" customFormat="1" x14ac:dyDescent="0.2">
      <c r="A259" s="729"/>
      <c r="B259" s="26" t="s">
        <v>33</v>
      </c>
      <c r="C259" s="509">
        <v>666.83698600000002</v>
      </c>
      <c r="D259" s="511">
        <v>2851.0835069999998</v>
      </c>
      <c r="E259" s="511">
        <v>23923.258430000002</v>
      </c>
      <c r="F259" s="511">
        <v>1546.616147</v>
      </c>
      <c r="G259" s="511">
        <v>375.81483200000002</v>
      </c>
      <c r="H259" s="511">
        <v>2068.1531639999998</v>
      </c>
      <c r="I259" s="511">
        <v>169.196403</v>
      </c>
      <c r="J259" s="512">
        <f t="shared" si="3"/>
        <v>31600.959469000001</v>
      </c>
      <c r="K259" s="256"/>
      <c r="L259" s="9"/>
      <c r="M259" s="9"/>
    </row>
    <row r="260" spans="1:13" s="248" customFormat="1" x14ac:dyDescent="0.2">
      <c r="A260" s="729"/>
      <c r="B260" s="80" t="s">
        <v>34</v>
      </c>
      <c r="C260" s="509">
        <v>1117.07285</v>
      </c>
      <c r="D260" s="511">
        <v>1808.6767689999999</v>
      </c>
      <c r="E260" s="511">
        <v>13558.832496999999</v>
      </c>
      <c r="F260" s="511">
        <v>1244.313296</v>
      </c>
      <c r="G260" s="511">
        <v>190.29479499999999</v>
      </c>
      <c r="H260" s="511">
        <v>2124.4616860000001</v>
      </c>
      <c r="I260" s="511">
        <v>88.611587999999998</v>
      </c>
      <c r="J260" s="512">
        <f t="shared" si="3"/>
        <v>20132.263480999998</v>
      </c>
      <c r="K260" s="252"/>
    </row>
    <row r="261" spans="1:13" s="248" customFormat="1" x14ac:dyDescent="0.2">
      <c r="A261" s="729"/>
      <c r="B261" s="80" t="s">
        <v>35</v>
      </c>
      <c r="C261" s="509">
        <v>1969.4081819999999</v>
      </c>
      <c r="D261" s="511">
        <v>6248.7552960000003</v>
      </c>
      <c r="E261" s="511">
        <v>25329.358575999999</v>
      </c>
      <c r="F261" s="511">
        <v>5529.3121090000004</v>
      </c>
      <c r="G261" s="511">
        <v>1229.376246</v>
      </c>
      <c r="H261" s="511">
        <v>5927.9056970000001</v>
      </c>
      <c r="I261" s="511">
        <v>1561.974772</v>
      </c>
      <c r="J261" s="512">
        <f t="shared" si="3"/>
        <v>47796.090878000003</v>
      </c>
      <c r="K261" s="252"/>
    </row>
    <row r="262" spans="1:13" s="248" customFormat="1" x14ac:dyDescent="0.2">
      <c r="A262" s="729"/>
      <c r="B262" s="80" t="s">
        <v>36</v>
      </c>
      <c r="C262" s="509">
        <v>1741.6736920000001</v>
      </c>
      <c r="D262" s="511">
        <v>2815.4072550000001</v>
      </c>
      <c r="E262" s="511">
        <v>31636.729606000001</v>
      </c>
      <c r="F262" s="511">
        <v>2185.1793210000001</v>
      </c>
      <c r="G262" s="511">
        <v>105.10006</v>
      </c>
      <c r="H262" s="511">
        <v>2199.7430570000001</v>
      </c>
      <c r="I262" s="511">
        <v>191.62351100000001</v>
      </c>
      <c r="J262" s="512">
        <f t="shared" si="3"/>
        <v>40875.456502000001</v>
      </c>
      <c r="K262" s="252"/>
    </row>
    <row r="263" spans="1:13" x14ac:dyDescent="0.2">
      <c r="A263" s="729"/>
      <c r="B263" s="80" t="s">
        <v>37</v>
      </c>
      <c r="C263" s="509">
        <v>1092.476533</v>
      </c>
      <c r="D263" s="511">
        <v>2133.7988639999999</v>
      </c>
      <c r="E263" s="511">
        <v>24528.179994999999</v>
      </c>
      <c r="F263" s="511">
        <v>2121.185563</v>
      </c>
      <c r="G263" s="511">
        <v>50.013415999999999</v>
      </c>
      <c r="H263" s="511">
        <v>1305.927042</v>
      </c>
      <c r="I263" s="511">
        <v>234.73561100000001</v>
      </c>
      <c r="J263" s="512">
        <f t="shared" si="3"/>
        <v>31466.317024</v>
      </c>
      <c r="K263" s="252"/>
    </row>
    <row r="264" spans="1:13" x14ac:dyDescent="0.2">
      <c r="A264" s="729"/>
      <c r="B264" s="80" t="s">
        <v>38</v>
      </c>
      <c r="C264" s="509">
        <v>2894.3748030000002</v>
      </c>
      <c r="D264" s="511">
        <v>10224.071013000001</v>
      </c>
      <c r="E264" s="511">
        <v>41432.345398999998</v>
      </c>
      <c r="F264" s="511">
        <v>4520.0135739999996</v>
      </c>
      <c r="G264" s="511">
        <v>779.27989100000002</v>
      </c>
      <c r="H264" s="511">
        <v>5208.0507729999999</v>
      </c>
      <c r="I264" s="511">
        <v>1020.390641</v>
      </c>
      <c r="J264" s="512">
        <f t="shared" si="3"/>
        <v>66078.526094000001</v>
      </c>
      <c r="K264" s="252"/>
    </row>
    <row r="265" spans="1:13" x14ac:dyDescent="0.2">
      <c r="A265" s="729"/>
      <c r="B265" s="80" t="s">
        <v>39</v>
      </c>
      <c r="C265" s="509">
        <v>1240.3190810000001</v>
      </c>
      <c r="D265" s="511">
        <v>2803.7539099999999</v>
      </c>
      <c r="E265" s="511">
        <v>27033.08223</v>
      </c>
      <c r="F265" s="511">
        <v>2261.0159749999998</v>
      </c>
      <c r="G265" s="511">
        <v>155.90560099999999</v>
      </c>
      <c r="H265" s="511">
        <v>2690.1024040000002</v>
      </c>
      <c r="I265" s="511">
        <v>175.47894500000001</v>
      </c>
      <c r="J265" s="512">
        <f t="shared" si="3"/>
        <v>36359.658146000002</v>
      </c>
      <c r="K265" s="252"/>
    </row>
    <row r="266" spans="1:13" x14ac:dyDescent="0.2">
      <c r="A266" s="729"/>
      <c r="B266" s="80" t="s">
        <v>40</v>
      </c>
      <c r="C266" s="509">
        <v>1315.71488</v>
      </c>
      <c r="D266" s="511">
        <v>3245.2629489999999</v>
      </c>
      <c r="E266" s="511">
        <v>22638.625330999999</v>
      </c>
      <c r="F266" s="511">
        <v>2091.562735</v>
      </c>
      <c r="G266" s="511">
        <v>238.94915</v>
      </c>
      <c r="H266" s="511">
        <v>3353.2144490000001</v>
      </c>
      <c r="I266" s="511">
        <v>676.36465899999996</v>
      </c>
      <c r="J266" s="512">
        <f t="shared" si="3"/>
        <v>33559.694152999997</v>
      </c>
      <c r="K266" s="256"/>
    </row>
    <row r="267" spans="1:13" ht="13.5" thickBot="1" x14ac:dyDescent="0.25">
      <c r="A267" s="730"/>
      <c r="B267" s="411" t="s">
        <v>41</v>
      </c>
      <c r="C267" s="510">
        <v>3519.182867</v>
      </c>
      <c r="D267" s="513">
        <v>17634.072384999999</v>
      </c>
      <c r="E267" s="513">
        <v>43142.206355000002</v>
      </c>
      <c r="F267" s="513">
        <v>11543.417106000001</v>
      </c>
      <c r="G267" s="513">
        <v>590.87708599999996</v>
      </c>
      <c r="H267" s="513">
        <v>14347.433295999999</v>
      </c>
      <c r="I267" s="513">
        <v>2285.1022289999996</v>
      </c>
      <c r="J267" s="513">
        <f t="shared" si="3"/>
        <v>93062.291324000005</v>
      </c>
      <c r="K267" s="256"/>
    </row>
    <row r="268" spans="1:13" s="248" customFormat="1" x14ac:dyDescent="0.2">
      <c r="A268" s="728">
        <v>2017</v>
      </c>
      <c r="B268" s="413" t="s">
        <v>42</v>
      </c>
      <c r="C268" s="433">
        <v>896.87</v>
      </c>
      <c r="D268" s="512">
        <v>3128.8747060000001</v>
      </c>
      <c r="E268" s="512">
        <v>24762.363902000001</v>
      </c>
      <c r="F268" s="512">
        <v>2072.8660989999998</v>
      </c>
      <c r="G268" s="512">
        <v>222.57469699999999</v>
      </c>
      <c r="H268" s="512">
        <v>2776.7964900000002</v>
      </c>
      <c r="I268" s="512">
        <v>659.19509100000005</v>
      </c>
      <c r="J268" s="512">
        <v>34519.540985</v>
      </c>
      <c r="K268" s="256"/>
      <c r="L268" s="9"/>
      <c r="M268" s="9"/>
    </row>
    <row r="269" spans="1:13" s="248" customFormat="1" x14ac:dyDescent="0.2">
      <c r="A269" s="729"/>
      <c r="B269" s="26" t="s">
        <v>43</v>
      </c>
      <c r="C269" s="509">
        <v>1098.2822269999999</v>
      </c>
      <c r="D269" s="511">
        <v>2435.989697</v>
      </c>
      <c r="E269" s="511">
        <v>14416.991715</v>
      </c>
      <c r="F269" s="511">
        <v>1840.730906</v>
      </c>
      <c r="G269" s="511">
        <v>153.05826400000001</v>
      </c>
      <c r="H269" s="511">
        <v>3626.238985</v>
      </c>
      <c r="I269" s="511">
        <v>42.675217000000004</v>
      </c>
      <c r="J269" s="512">
        <v>23613.967011000001</v>
      </c>
      <c r="K269" s="256"/>
      <c r="L269" s="9"/>
      <c r="M269" s="9"/>
    </row>
    <row r="270" spans="1:13" s="248" customFormat="1" x14ac:dyDescent="0.2">
      <c r="A270" s="729"/>
      <c r="B270" s="26" t="s">
        <v>32</v>
      </c>
      <c r="C270" s="509">
        <v>5318.1872579999999</v>
      </c>
      <c r="D270" s="511">
        <v>6703.7598850000004</v>
      </c>
      <c r="E270" s="511">
        <v>30289.354600999999</v>
      </c>
      <c r="F270" s="511">
        <v>5178.1029090000002</v>
      </c>
      <c r="G270" s="511">
        <v>817.86035900000002</v>
      </c>
      <c r="H270" s="511">
        <v>6898.4901049999999</v>
      </c>
      <c r="I270" s="511">
        <v>611.91357500000004</v>
      </c>
      <c r="J270" s="512">
        <v>55817.668691999999</v>
      </c>
      <c r="K270" s="256"/>
      <c r="L270" s="9"/>
      <c r="M270" s="9"/>
    </row>
    <row r="271" spans="1:13" s="248" customFormat="1" x14ac:dyDescent="0.2">
      <c r="A271" s="729"/>
      <c r="B271" s="26" t="s">
        <v>33</v>
      </c>
      <c r="C271" s="509">
        <v>442.59860800000001</v>
      </c>
      <c r="D271" s="511">
        <v>2949.696007</v>
      </c>
      <c r="E271" s="511">
        <v>20507.978706999998</v>
      </c>
      <c r="F271" s="511">
        <v>1578.8935200000001</v>
      </c>
      <c r="G271" s="511">
        <v>518.30555900000002</v>
      </c>
      <c r="H271" s="511">
        <v>1493.421374</v>
      </c>
      <c r="I271" s="511">
        <v>113.731314</v>
      </c>
      <c r="J271" s="512">
        <v>27604.625089000001</v>
      </c>
      <c r="K271" s="256"/>
      <c r="L271" s="9"/>
      <c r="M271" s="9"/>
    </row>
    <row r="272" spans="1:13" s="248" customFormat="1" x14ac:dyDescent="0.2">
      <c r="A272" s="729"/>
      <c r="B272" s="80" t="s">
        <v>34</v>
      </c>
      <c r="C272" s="509">
        <v>501.708461</v>
      </c>
      <c r="D272" s="511">
        <v>4273.5088580000001</v>
      </c>
      <c r="E272" s="511">
        <v>16979.895476999998</v>
      </c>
      <c r="F272" s="511">
        <v>1844.743661</v>
      </c>
      <c r="G272" s="511">
        <v>100.85995200000001</v>
      </c>
      <c r="H272" s="511">
        <v>2140.874691</v>
      </c>
      <c r="I272" s="511">
        <v>288.225844</v>
      </c>
      <c r="J272" s="512">
        <v>26129.816943999998</v>
      </c>
      <c r="K272" s="252"/>
    </row>
    <row r="273" spans="1:11" s="248" customFormat="1" x14ac:dyDescent="0.2">
      <c r="A273" s="729"/>
      <c r="B273" s="80" t="s">
        <v>35</v>
      </c>
      <c r="C273" s="509">
        <v>4339.3235919999997</v>
      </c>
      <c r="D273" s="511">
        <v>6189.4975809999996</v>
      </c>
      <c r="E273" s="511">
        <v>27583.686678999999</v>
      </c>
      <c r="F273" s="511">
        <v>3962.0863669999999</v>
      </c>
      <c r="G273" s="511">
        <v>401.224692</v>
      </c>
      <c r="H273" s="511">
        <v>3637.237294</v>
      </c>
      <c r="I273" s="511">
        <v>533.33183099999997</v>
      </c>
      <c r="J273" s="512">
        <v>46646.388035999997</v>
      </c>
      <c r="K273" s="252"/>
    </row>
    <row r="274" spans="1:11" s="248" customFormat="1" x14ac:dyDescent="0.2">
      <c r="A274" s="729"/>
      <c r="B274" s="80" t="s">
        <v>36</v>
      </c>
      <c r="C274" s="509">
        <v>845.832628</v>
      </c>
      <c r="D274" s="511">
        <v>5154.9823189999997</v>
      </c>
      <c r="E274" s="511">
        <v>29265.871802000001</v>
      </c>
      <c r="F274" s="511">
        <v>2639.8301529999999</v>
      </c>
      <c r="G274" s="511">
        <v>1491.508364</v>
      </c>
      <c r="H274" s="511">
        <v>3746.7295949999998</v>
      </c>
      <c r="I274" s="511">
        <v>476.25274200000001</v>
      </c>
      <c r="J274" s="512">
        <v>43621.007602999998</v>
      </c>
      <c r="K274" s="252"/>
    </row>
    <row r="275" spans="1:11" s="248" customFormat="1" x14ac:dyDescent="0.2">
      <c r="A275" s="729"/>
      <c r="B275" s="80" t="s">
        <v>37</v>
      </c>
      <c r="C275" s="509">
        <v>984.83826299999998</v>
      </c>
      <c r="D275" s="511">
        <v>8594.5510589999994</v>
      </c>
      <c r="E275" s="511">
        <v>26436.210143</v>
      </c>
      <c r="F275" s="511">
        <v>3386.9396670000001</v>
      </c>
      <c r="G275" s="511">
        <v>380.16632299999998</v>
      </c>
      <c r="H275" s="511">
        <v>4432.8086300000004</v>
      </c>
      <c r="I275" s="511">
        <v>399.09826700000002</v>
      </c>
      <c r="J275" s="512">
        <v>44614.612351999996</v>
      </c>
      <c r="K275" s="252"/>
    </row>
    <row r="276" spans="1:11" s="248" customFormat="1" x14ac:dyDescent="0.2">
      <c r="A276" s="729"/>
      <c r="B276" s="80" t="s">
        <v>38</v>
      </c>
      <c r="C276" s="509">
        <v>3011.0501810000001</v>
      </c>
      <c r="D276" s="511">
        <v>5445.4555710000004</v>
      </c>
      <c r="E276" s="511">
        <v>24420.407231000001</v>
      </c>
      <c r="F276" s="511">
        <v>7803.0979090000001</v>
      </c>
      <c r="G276" s="511">
        <v>287.454161</v>
      </c>
      <c r="H276" s="511">
        <v>3187.5076239999999</v>
      </c>
      <c r="I276" s="511">
        <v>815.87150699999995</v>
      </c>
      <c r="J276" s="512">
        <v>44970.844184000001</v>
      </c>
      <c r="K276" s="252"/>
    </row>
    <row r="277" spans="1:11" s="248" customFormat="1" x14ac:dyDescent="0.2">
      <c r="A277" s="729"/>
      <c r="B277" s="80" t="s">
        <v>39</v>
      </c>
      <c r="C277" s="509">
        <v>1274.8567849999999</v>
      </c>
      <c r="D277" s="511">
        <v>4382.0636839999997</v>
      </c>
      <c r="E277" s="511">
        <v>25556.969520999999</v>
      </c>
      <c r="F277" s="511">
        <v>2128.4469680000002</v>
      </c>
      <c r="G277" s="511">
        <v>82.229851999999994</v>
      </c>
      <c r="H277" s="511">
        <v>1681.710783</v>
      </c>
      <c r="I277" s="511">
        <v>178.09331499999999</v>
      </c>
      <c r="J277" s="512">
        <v>35284.370907999997</v>
      </c>
      <c r="K277" s="252"/>
    </row>
    <row r="278" spans="1:11" s="248" customFormat="1" x14ac:dyDescent="0.2">
      <c r="A278" s="729"/>
      <c r="B278" s="80" t="s">
        <v>40</v>
      </c>
      <c r="C278" s="509">
        <v>1737.2219849999999</v>
      </c>
      <c r="D278" s="511">
        <v>2804.8133809999999</v>
      </c>
      <c r="E278" s="511">
        <v>20481.153727000001</v>
      </c>
      <c r="F278" s="511">
        <v>2352.6471379999998</v>
      </c>
      <c r="G278" s="511">
        <v>214.28866500000001</v>
      </c>
      <c r="H278" s="511">
        <v>1562.1081059999999</v>
      </c>
      <c r="I278" s="511">
        <v>262.64640500000002</v>
      </c>
      <c r="J278" s="512">
        <v>29414.879407</v>
      </c>
      <c r="K278" s="256"/>
    </row>
    <row r="279" spans="1:11" s="248" customFormat="1" ht="13.5" thickBot="1" x14ac:dyDescent="0.25">
      <c r="A279" s="730"/>
      <c r="B279" s="411" t="s">
        <v>41</v>
      </c>
      <c r="C279" s="510">
        <v>2303.124812</v>
      </c>
      <c r="D279" s="513">
        <v>14287.075788</v>
      </c>
      <c r="E279" s="513">
        <v>42030.730773000003</v>
      </c>
      <c r="F279" s="513">
        <v>23623.605267999999</v>
      </c>
      <c r="G279" s="513">
        <v>1478.743925</v>
      </c>
      <c r="H279" s="513">
        <v>11619.211957</v>
      </c>
      <c r="I279" s="513">
        <v>1092.541594</v>
      </c>
      <c r="J279" s="513">
        <v>96435.034117000003</v>
      </c>
      <c r="K279" s="256"/>
    </row>
    <row r="280" spans="1:11" x14ac:dyDescent="0.2">
      <c r="A280" s="728">
        <v>2018</v>
      </c>
      <c r="B280" s="413" t="s">
        <v>42</v>
      </c>
      <c r="C280" s="433">
        <v>1234.3441089999999</v>
      </c>
      <c r="D280" s="512">
        <v>3853.1255460000002</v>
      </c>
      <c r="E280" s="512">
        <v>25328.733953999999</v>
      </c>
      <c r="F280" s="512">
        <v>2019.7129440000001</v>
      </c>
      <c r="G280" s="512">
        <v>322.856334</v>
      </c>
      <c r="H280" s="512">
        <v>3225.2623779999999</v>
      </c>
      <c r="I280" s="512">
        <v>367.27789899999999</v>
      </c>
      <c r="J280" s="512">
        <v>36351.313163999999</v>
      </c>
      <c r="K280" s="252"/>
    </row>
    <row r="281" spans="1:11" x14ac:dyDescent="0.2">
      <c r="A281" s="729"/>
      <c r="B281" s="26" t="s">
        <v>43</v>
      </c>
      <c r="C281" s="509">
        <v>1109.798569</v>
      </c>
      <c r="D281" s="511">
        <v>3348.0690650000001</v>
      </c>
      <c r="E281" s="511">
        <v>18942.950731000001</v>
      </c>
      <c r="F281" s="511">
        <v>1793.0490500000001</v>
      </c>
      <c r="G281" s="511">
        <v>2666.4448010000001</v>
      </c>
      <c r="H281" s="511">
        <v>2427.717635</v>
      </c>
      <c r="I281" s="511">
        <v>263.25673799999998</v>
      </c>
      <c r="J281" s="512">
        <v>30551.286588999999</v>
      </c>
      <c r="K281" s="252"/>
    </row>
    <row r="282" spans="1:11" x14ac:dyDescent="0.2">
      <c r="A282" s="729"/>
      <c r="B282" s="26" t="s">
        <v>32</v>
      </c>
      <c r="C282" s="509">
        <v>1488.145147</v>
      </c>
      <c r="D282" s="511">
        <v>8308.2363619999996</v>
      </c>
      <c r="E282" s="511">
        <v>34087.195198000001</v>
      </c>
      <c r="F282" s="511">
        <v>5414.027814</v>
      </c>
      <c r="G282" s="511">
        <v>827.69300499999997</v>
      </c>
      <c r="H282" s="511">
        <v>5907.6941909999996</v>
      </c>
      <c r="I282" s="511">
        <v>1059.4746640000001</v>
      </c>
      <c r="J282" s="512">
        <v>57092.466380999998</v>
      </c>
      <c r="K282" s="252"/>
    </row>
    <row r="283" spans="1:11" x14ac:dyDescent="0.2">
      <c r="A283" s="729"/>
      <c r="B283" s="26" t="s">
        <v>33</v>
      </c>
      <c r="C283" s="509">
        <v>535.85957699999994</v>
      </c>
      <c r="D283" s="511">
        <v>4684.5671590000002</v>
      </c>
      <c r="E283" s="511">
        <v>21734.564928</v>
      </c>
      <c r="F283" s="511">
        <v>2022.67136</v>
      </c>
      <c r="G283" s="511">
        <v>664.66205500000001</v>
      </c>
      <c r="H283" s="511">
        <v>3043.0553</v>
      </c>
      <c r="I283" s="511">
        <v>343.141254</v>
      </c>
      <c r="J283" s="512">
        <v>33028.521632999997</v>
      </c>
      <c r="K283" s="252"/>
    </row>
    <row r="284" spans="1:11" x14ac:dyDescent="0.2">
      <c r="A284" s="729"/>
      <c r="B284" s="80" t="s">
        <v>34</v>
      </c>
      <c r="C284" s="509">
        <v>876.64881500000001</v>
      </c>
      <c r="D284" s="511">
        <v>3429.1296050000001</v>
      </c>
      <c r="E284" s="511">
        <v>17236.732627000001</v>
      </c>
      <c r="F284" s="511">
        <v>1874.3926200000001</v>
      </c>
      <c r="G284" s="511">
        <v>250.75974500000001</v>
      </c>
      <c r="H284" s="511">
        <v>1869.011673</v>
      </c>
      <c r="I284" s="511">
        <v>87.105828000000002</v>
      </c>
      <c r="J284" s="512">
        <v>25623.780912999999</v>
      </c>
      <c r="K284" s="252"/>
    </row>
    <row r="285" spans="1:11" x14ac:dyDescent="0.2">
      <c r="A285" s="729"/>
      <c r="B285" s="80" t="s">
        <v>35</v>
      </c>
      <c r="C285" s="509">
        <v>1229.279855</v>
      </c>
      <c r="D285" s="511">
        <v>6875.5625499999996</v>
      </c>
      <c r="E285" s="511">
        <v>26159.589048000002</v>
      </c>
      <c r="F285" s="511">
        <v>4345.1901930000004</v>
      </c>
      <c r="G285" s="511">
        <v>1549.9997169999999</v>
      </c>
      <c r="H285" s="511">
        <v>5762.7974409999997</v>
      </c>
      <c r="I285" s="511">
        <v>785.84868200000005</v>
      </c>
      <c r="J285" s="512">
        <v>46708.267485999997</v>
      </c>
      <c r="K285" s="252"/>
    </row>
    <row r="286" spans="1:11" x14ac:dyDescent="0.2">
      <c r="A286" s="729"/>
      <c r="B286" s="80" t="s">
        <v>36</v>
      </c>
      <c r="C286" s="509">
        <v>1048.067689</v>
      </c>
      <c r="D286" s="511">
        <v>3410.6862259999998</v>
      </c>
      <c r="E286" s="511">
        <v>26115.316862</v>
      </c>
      <c r="F286" s="511">
        <v>1969.7822430000001</v>
      </c>
      <c r="G286" s="511">
        <v>492.043678</v>
      </c>
      <c r="H286" s="511">
        <v>2290.2844359999999</v>
      </c>
      <c r="I286" s="511">
        <v>80.687952999999993</v>
      </c>
      <c r="J286" s="512">
        <v>35406.869086999999</v>
      </c>
      <c r="K286" s="252"/>
    </row>
    <row r="287" spans="1:11" x14ac:dyDescent="0.2">
      <c r="A287" s="729"/>
      <c r="B287" s="80" t="s">
        <v>37</v>
      </c>
      <c r="C287" s="509">
        <v>664.10042299999998</v>
      </c>
      <c r="D287" s="511">
        <v>3279.4321450000002</v>
      </c>
      <c r="E287" s="511">
        <v>20054.391818</v>
      </c>
      <c r="F287" s="511">
        <v>1547.2440349999999</v>
      </c>
      <c r="G287" s="511">
        <v>159.69331199999999</v>
      </c>
      <c r="H287" s="511">
        <v>1075.0207760000001</v>
      </c>
      <c r="I287" s="511">
        <v>48.753475999999999</v>
      </c>
      <c r="J287" s="512">
        <v>26828.635985000001</v>
      </c>
      <c r="K287" s="252"/>
    </row>
    <row r="288" spans="1:11" x14ac:dyDescent="0.2">
      <c r="A288" s="729"/>
      <c r="B288" s="80" t="s">
        <v>38</v>
      </c>
      <c r="C288" s="509">
        <v>8752.9859770000003</v>
      </c>
      <c r="D288" s="511">
        <v>5580.7051520000005</v>
      </c>
      <c r="E288" s="511">
        <v>25659.563753999999</v>
      </c>
      <c r="F288" s="511">
        <v>4056.1545179999998</v>
      </c>
      <c r="G288" s="511">
        <v>1535.56645</v>
      </c>
      <c r="H288" s="511">
        <v>3911.7231710000001</v>
      </c>
      <c r="I288" s="511">
        <v>530.69337299999995</v>
      </c>
      <c r="J288" s="512">
        <v>50027.392395000003</v>
      </c>
      <c r="K288" s="252"/>
    </row>
    <row r="289" spans="1:11" x14ac:dyDescent="0.2">
      <c r="A289" s="729"/>
      <c r="B289" s="80" t="s">
        <v>39</v>
      </c>
      <c r="C289" s="509">
        <v>1445.2042349999999</v>
      </c>
      <c r="D289" s="511">
        <v>5320.0813330000001</v>
      </c>
      <c r="E289" s="511">
        <v>24536.640295000001</v>
      </c>
      <c r="F289" s="511">
        <v>2341.9397130000002</v>
      </c>
      <c r="G289" s="511">
        <v>416.95395200000002</v>
      </c>
      <c r="H289" s="511">
        <v>2398.4043999999999</v>
      </c>
      <c r="I289" s="511">
        <v>210.895904</v>
      </c>
      <c r="J289" s="512">
        <v>36670.119831999997</v>
      </c>
      <c r="K289" s="252"/>
    </row>
    <row r="290" spans="1:11" x14ac:dyDescent="0.2">
      <c r="A290" s="729"/>
      <c r="B290" s="80" t="s">
        <v>40</v>
      </c>
      <c r="C290" s="509">
        <v>1828.6970389999999</v>
      </c>
      <c r="D290" s="511">
        <v>4821.3958140000004</v>
      </c>
      <c r="E290" s="511">
        <v>21028.161832000002</v>
      </c>
      <c r="F290" s="511">
        <v>1770.474127</v>
      </c>
      <c r="G290" s="511">
        <v>197.71843200000001</v>
      </c>
      <c r="H290" s="511">
        <v>2968.8433110000001</v>
      </c>
      <c r="I290" s="511">
        <v>334.06611600000002</v>
      </c>
      <c r="J290" s="512">
        <v>32949.356671000001</v>
      </c>
      <c r="K290" s="252"/>
    </row>
    <row r="291" spans="1:11" ht="13.5" thickBot="1" x14ac:dyDescent="0.25">
      <c r="A291" s="730"/>
      <c r="B291" s="411" t="s">
        <v>41</v>
      </c>
      <c r="C291" s="510">
        <v>4596.0374259999999</v>
      </c>
      <c r="D291" s="513">
        <v>10103.805887</v>
      </c>
      <c r="E291" s="513">
        <v>30533.7886</v>
      </c>
      <c r="F291" s="513">
        <v>8555.6034340000006</v>
      </c>
      <c r="G291" s="513">
        <v>757.79890399999999</v>
      </c>
      <c r="H291" s="513">
        <v>6087.9664419999999</v>
      </c>
      <c r="I291" s="513">
        <v>756.38838699999997</v>
      </c>
      <c r="J291" s="513">
        <v>61391.389080000001</v>
      </c>
      <c r="K291" s="252"/>
    </row>
    <row r="292" spans="1:11" x14ac:dyDescent="0.2">
      <c r="A292" s="728">
        <v>2019</v>
      </c>
      <c r="B292" s="413" t="s">
        <v>42</v>
      </c>
      <c r="C292" s="433">
        <v>1064.285852</v>
      </c>
      <c r="D292" s="512">
        <v>3922.499558</v>
      </c>
      <c r="E292" s="512">
        <v>19944.064900000001</v>
      </c>
      <c r="F292" s="512">
        <v>2105.5223580000002</v>
      </c>
      <c r="G292" s="512">
        <v>239.57446300000001</v>
      </c>
      <c r="H292" s="512">
        <v>2367.6898639999999</v>
      </c>
      <c r="I292" s="512">
        <v>385.23499600000002</v>
      </c>
      <c r="J292" s="512">
        <v>30028.871991000004</v>
      </c>
      <c r="K292" s="252"/>
    </row>
    <row r="293" spans="1:11" x14ac:dyDescent="0.2">
      <c r="A293" s="729"/>
      <c r="B293" s="26" t="s">
        <v>43</v>
      </c>
      <c r="C293" s="509">
        <v>1014.203206</v>
      </c>
      <c r="D293" s="511">
        <v>2803.0899599999998</v>
      </c>
      <c r="E293" s="511">
        <v>16572.661270000001</v>
      </c>
      <c r="F293" s="511">
        <v>2262.2314449999999</v>
      </c>
      <c r="G293" s="511">
        <v>1949.7752479999999</v>
      </c>
      <c r="H293" s="511">
        <v>3124.7446199999999</v>
      </c>
      <c r="I293" s="511">
        <v>203.24693600000001</v>
      </c>
      <c r="J293" s="512">
        <v>27929.952685000004</v>
      </c>
      <c r="K293" s="252"/>
    </row>
    <row r="294" spans="1:11" x14ac:dyDescent="0.2">
      <c r="A294" s="729"/>
      <c r="B294" s="26" t="s">
        <v>32</v>
      </c>
      <c r="C294" s="509">
        <v>3061.8895229999998</v>
      </c>
      <c r="D294" s="511">
        <v>11160.140783999999</v>
      </c>
      <c r="E294" s="511">
        <v>35053.934982999999</v>
      </c>
      <c r="F294" s="511">
        <v>4218.5006629999998</v>
      </c>
      <c r="G294" s="511">
        <v>688.06427199999996</v>
      </c>
      <c r="H294" s="511">
        <v>4474.1852840000001</v>
      </c>
      <c r="I294" s="511">
        <v>1052.4509680000001</v>
      </c>
      <c r="J294" s="512">
        <v>59709.166476999999</v>
      </c>
    </row>
    <row r="295" spans="1:11" x14ac:dyDescent="0.2">
      <c r="A295" s="729"/>
      <c r="B295" s="26" t="s">
        <v>33</v>
      </c>
      <c r="C295" s="509">
        <v>716.93365500000004</v>
      </c>
      <c r="D295" s="511">
        <v>5685.1778260000001</v>
      </c>
      <c r="E295" s="511">
        <v>34253.042010999998</v>
      </c>
      <c r="F295" s="511">
        <v>3134.7456470000002</v>
      </c>
      <c r="G295" s="511">
        <v>666.65777500000002</v>
      </c>
      <c r="H295" s="511">
        <v>2459.7199230000001</v>
      </c>
      <c r="I295" s="511">
        <v>669.45876899999996</v>
      </c>
      <c r="J295" s="512">
        <v>47585.735605999995</v>
      </c>
    </row>
    <row r="296" spans="1:11" x14ac:dyDescent="0.2">
      <c r="A296" s="729"/>
      <c r="B296" s="80" t="s">
        <v>34</v>
      </c>
      <c r="C296" s="509">
        <v>1742.9687779999999</v>
      </c>
      <c r="D296" s="511">
        <v>6011.9113850000003</v>
      </c>
      <c r="E296" s="511">
        <v>33462.799440000003</v>
      </c>
      <c r="F296" s="511">
        <v>3279.7641229999999</v>
      </c>
      <c r="G296" s="511">
        <v>891.79869699999995</v>
      </c>
      <c r="H296" s="511">
        <v>2488.2639330000002</v>
      </c>
      <c r="I296" s="511">
        <v>474.538141</v>
      </c>
      <c r="J296" s="512">
        <v>48352.044497000003</v>
      </c>
    </row>
    <row r="297" spans="1:11" x14ac:dyDescent="0.2">
      <c r="A297" s="729"/>
      <c r="B297" s="80" t="s">
        <v>35</v>
      </c>
      <c r="C297" s="509">
        <v>20478.917641</v>
      </c>
      <c r="D297" s="511">
        <v>20262.150104</v>
      </c>
      <c r="E297" s="511">
        <v>55791.903095000001</v>
      </c>
      <c r="F297" s="511">
        <v>8210.1683119999998</v>
      </c>
      <c r="G297" s="511">
        <v>1355.2076099999999</v>
      </c>
      <c r="H297" s="511">
        <v>7481.338076</v>
      </c>
      <c r="I297" s="511">
        <v>2804.6429520000002</v>
      </c>
      <c r="J297" s="512">
        <v>116384.32778999998</v>
      </c>
    </row>
    <row r="298" spans="1:11" x14ac:dyDescent="0.2">
      <c r="A298" s="729"/>
      <c r="B298" s="80" t="s">
        <v>36</v>
      </c>
      <c r="C298" s="509">
        <v>1024.601316</v>
      </c>
      <c r="D298" s="511">
        <v>9497.8589570000004</v>
      </c>
      <c r="E298" s="511">
        <v>61548.025971000003</v>
      </c>
      <c r="F298" s="511">
        <v>5006.0199469999998</v>
      </c>
      <c r="G298" s="511">
        <v>1935.2334020000001</v>
      </c>
      <c r="H298" s="511">
        <v>5623.2927479999998</v>
      </c>
      <c r="I298" s="511">
        <v>488.37977000000001</v>
      </c>
      <c r="J298" s="512">
        <v>85123.412110999983</v>
      </c>
    </row>
    <row r="299" spans="1:11" x14ac:dyDescent="0.2">
      <c r="A299" s="729"/>
      <c r="B299" s="80" t="s">
        <v>37</v>
      </c>
      <c r="C299" s="509">
        <v>595.15924900000005</v>
      </c>
      <c r="D299" s="511">
        <v>6692.9900150000003</v>
      </c>
      <c r="E299" s="511">
        <v>47800.347318</v>
      </c>
      <c r="F299" s="511">
        <v>5548.9425419999998</v>
      </c>
      <c r="G299" s="511">
        <v>399.90207900000001</v>
      </c>
      <c r="H299" s="511">
        <v>3198.3612440000002</v>
      </c>
      <c r="I299" s="511">
        <v>745.567905</v>
      </c>
      <c r="J299" s="512">
        <v>64981.270352</v>
      </c>
    </row>
    <row r="300" spans="1:11" x14ac:dyDescent="0.2">
      <c r="A300" s="729"/>
      <c r="B300" s="80" t="s">
        <v>38</v>
      </c>
      <c r="C300" s="509">
        <v>6673.0966010000002</v>
      </c>
      <c r="D300" s="511">
        <v>29914.353220000001</v>
      </c>
      <c r="E300" s="511">
        <v>90612.748208999998</v>
      </c>
      <c r="F300" s="511">
        <v>12114.271839999999</v>
      </c>
      <c r="G300" s="511">
        <v>1393.8147750000001</v>
      </c>
      <c r="H300" s="511">
        <v>12313.061487000001</v>
      </c>
      <c r="I300" s="511">
        <v>3585.3826170000002</v>
      </c>
      <c r="J300" s="512">
        <v>156606.728749</v>
      </c>
    </row>
    <row r="301" spans="1:11" x14ac:dyDescent="0.2">
      <c r="A301" s="729"/>
      <c r="B301" s="80" t="s">
        <v>39</v>
      </c>
      <c r="C301" s="509">
        <v>1618.784866</v>
      </c>
      <c r="D301" s="511">
        <v>6422.7741599999999</v>
      </c>
      <c r="E301" s="511">
        <v>49720.594162000001</v>
      </c>
      <c r="F301" s="511">
        <v>5018.5103810000001</v>
      </c>
      <c r="G301" s="511">
        <v>338.54519399999998</v>
      </c>
      <c r="H301" s="511">
        <v>3400.8779770000001</v>
      </c>
      <c r="I301" s="511">
        <v>462.67671899999999</v>
      </c>
      <c r="J301" s="512">
        <v>66982.763458999994</v>
      </c>
    </row>
    <row r="302" spans="1:11" x14ac:dyDescent="0.2">
      <c r="A302" s="729"/>
      <c r="B302" s="80" t="s">
        <v>40</v>
      </c>
      <c r="C302" s="509">
        <v>1149.473796</v>
      </c>
      <c r="D302" s="511">
        <v>5116.9717629999996</v>
      </c>
      <c r="E302" s="511">
        <v>36467.998224000003</v>
      </c>
      <c r="F302" s="511">
        <v>2757.8897619999998</v>
      </c>
      <c r="G302" s="511">
        <v>210.058334</v>
      </c>
      <c r="H302" s="511">
        <v>3659.5909959999999</v>
      </c>
      <c r="I302" s="511">
        <v>642.64603299999999</v>
      </c>
      <c r="J302" s="512">
        <v>50004.628907999999</v>
      </c>
    </row>
    <row r="303" spans="1:11" ht="13.5" thickBot="1" x14ac:dyDescent="0.25">
      <c r="A303" s="730"/>
      <c r="B303" s="411" t="s">
        <v>41</v>
      </c>
      <c r="C303" s="510">
        <v>17844.070349000001</v>
      </c>
      <c r="D303" s="513">
        <v>32613.907081000001</v>
      </c>
      <c r="E303" s="513">
        <v>74813.630927000006</v>
      </c>
      <c r="F303" s="513">
        <v>9527.0090120000004</v>
      </c>
      <c r="G303" s="513">
        <v>1258.019863</v>
      </c>
      <c r="H303" s="513">
        <v>14277.975999</v>
      </c>
      <c r="I303" s="513">
        <v>4531.3660829999999</v>
      </c>
      <c r="J303" s="513">
        <v>154865.979314</v>
      </c>
    </row>
    <row r="304" spans="1:11" x14ac:dyDescent="0.2">
      <c r="A304" s="252"/>
      <c r="B304" s="252"/>
      <c r="C304" s="252"/>
      <c r="D304" s="252"/>
      <c r="E304" s="252"/>
      <c r="F304" s="252"/>
      <c r="G304" s="252"/>
      <c r="H304" s="252"/>
      <c r="I304" s="252"/>
      <c r="J304" s="252"/>
    </row>
    <row r="305" spans="1:10" x14ac:dyDescent="0.2">
      <c r="A305" s="252"/>
      <c r="B305" s="252"/>
      <c r="C305" s="252"/>
      <c r="D305" s="252"/>
      <c r="E305" s="252"/>
      <c r="F305" s="252"/>
      <c r="G305" s="252"/>
      <c r="H305" s="252"/>
      <c r="I305" s="252"/>
      <c r="J305" s="252"/>
    </row>
    <row r="306" spans="1:10" x14ac:dyDescent="0.2">
      <c r="A306" s="252" t="s">
        <v>195</v>
      </c>
    </row>
    <row r="307" spans="1:10" x14ac:dyDescent="0.2">
      <c r="A307" s="253" t="s">
        <v>21</v>
      </c>
    </row>
  </sheetData>
  <mergeCells count="25">
    <mergeCell ref="A148:A159"/>
    <mergeCell ref="A160:A171"/>
    <mergeCell ref="A244:A255"/>
    <mergeCell ref="A256:A267"/>
    <mergeCell ref="A232:A243"/>
    <mergeCell ref="A268:A279"/>
    <mergeCell ref="A208:A219"/>
    <mergeCell ref="A196:A207"/>
    <mergeCell ref="A172:A183"/>
    <mergeCell ref="A292:A303"/>
    <mergeCell ref="A280:A291"/>
    <mergeCell ref="A184:A195"/>
    <mergeCell ref="A220:A231"/>
    <mergeCell ref="A4:A15"/>
    <mergeCell ref="A16:A27"/>
    <mergeCell ref="A28:A39"/>
    <mergeCell ref="A40:A51"/>
    <mergeCell ref="A136:A147"/>
    <mergeCell ref="A52:A63"/>
    <mergeCell ref="A64:A75"/>
    <mergeCell ref="A76:A87"/>
    <mergeCell ref="A88:A99"/>
    <mergeCell ref="A100:A111"/>
    <mergeCell ref="A112:A123"/>
    <mergeCell ref="A124:A135"/>
  </mergeCells>
  <phoneticPr fontId="17" type="noConversion"/>
  <pageMargins left="0.74803149606299213" right="0.74803149606299213" top="0.98425196850393704" bottom="0.98425196850393704" header="0" footer="0"/>
  <pageSetup paperSize="9" orientation="landscape"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Ark33"/>
  <dimension ref="A2:S307"/>
  <sheetViews>
    <sheetView topLeftCell="A2" zoomScaleNormal="100" workbookViewId="0">
      <pane ySplit="2" topLeftCell="A259" activePane="bottomLeft" state="frozen"/>
      <selection activeCell="S38" sqref="S38"/>
      <selection pane="bottomLeft" activeCell="D271" sqref="D271"/>
    </sheetView>
  </sheetViews>
  <sheetFormatPr defaultRowHeight="12.75" x14ac:dyDescent="0.2"/>
  <cols>
    <col min="1" max="1" width="18.7109375" customWidth="1"/>
    <col min="2" max="109" width="10.7109375" customWidth="1"/>
  </cols>
  <sheetData>
    <row r="2" spans="1:10" x14ac:dyDescent="0.2">
      <c r="A2" s="1" t="s">
        <v>227</v>
      </c>
    </row>
    <row r="3" spans="1:10" ht="26.25" thickBot="1" x14ac:dyDescent="0.25">
      <c r="A3" s="421" t="s">
        <v>0</v>
      </c>
      <c r="B3" s="422"/>
      <c r="C3" s="423" t="s">
        <v>22</v>
      </c>
      <c r="D3" s="423" t="s">
        <v>23</v>
      </c>
      <c r="E3" s="423" t="s">
        <v>24</v>
      </c>
      <c r="F3" s="423" t="s">
        <v>25</v>
      </c>
      <c r="G3" s="423" t="s">
        <v>26</v>
      </c>
      <c r="H3" s="423" t="s">
        <v>27</v>
      </c>
      <c r="I3" s="423" t="s">
        <v>28</v>
      </c>
      <c r="J3" s="423" t="s">
        <v>29</v>
      </c>
    </row>
    <row r="4" spans="1:10" x14ac:dyDescent="0.2">
      <c r="A4" s="731">
        <v>1995</v>
      </c>
      <c r="B4" s="409" t="s">
        <v>30</v>
      </c>
      <c r="C4" s="417">
        <v>1350.698619</v>
      </c>
      <c r="D4" s="417">
        <v>581.97932100000003</v>
      </c>
      <c r="E4" s="417">
        <v>1773.9937439999994</v>
      </c>
      <c r="F4" s="417">
        <v>390.45561099999998</v>
      </c>
      <c r="G4" s="417">
        <v>58.376659999999987</v>
      </c>
      <c r="H4" s="417">
        <v>432.30030699999998</v>
      </c>
      <c r="I4" s="417">
        <v>62.706142</v>
      </c>
      <c r="J4" s="417">
        <v>4650.5104039999969</v>
      </c>
    </row>
    <row r="5" spans="1:10" x14ac:dyDescent="0.2">
      <c r="A5" s="725"/>
      <c r="B5" s="26" t="s">
        <v>31</v>
      </c>
      <c r="C5" s="396">
        <v>551.45903399999997</v>
      </c>
      <c r="D5" s="396">
        <v>173.83485299999998</v>
      </c>
      <c r="E5" s="396">
        <v>1669.8635080000004</v>
      </c>
      <c r="F5" s="396">
        <v>414.47443199999998</v>
      </c>
      <c r="G5" s="396">
        <v>392.82669799999996</v>
      </c>
      <c r="H5" s="396">
        <v>-312.946956</v>
      </c>
      <c r="I5" s="396">
        <v>7.8553350000000002</v>
      </c>
      <c r="J5" s="396">
        <v>2897.3669040000004</v>
      </c>
    </row>
    <row r="6" spans="1:10" x14ac:dyDescent="0.2">
      <c r="A6" s="725"/>
      <c r="B6" s="26" t="s">
        <v>32</v>
      </c>
      <c r="C6" s="396">
        <v>213.97500199999996</v>
      </c>
      <c r="D6" s="396">
        <v>84.473340000000007</v>
      </c>
      <c r="E6" s="396">
        <v>-184.00654899999972</v>
      </c>
      <c r="F6" s="396">
        <v>171.40146899999991</v>
      </c>
      <c r="G6" s="396">
        <v>101.61083500000007</v>
      </c>
      <c r="H6" s="396">
        <v>-408.03400999999997</v>
      </c>
      <c r="I6" s="396">
        <v>9.60257399999999</v>
      </c>
      <c r="J6" s="396">
        <v>-10.97733899999912</v>
      </c>
    </row>
    <row r="7" spans="1:10" x14ac:dyDescent="0.2">
      <c r="A7" s="725"/>
      <c r="B7" s="26" t="s">
        <v>33</v>
      </c>
      <c r="C7" s="396">
        <v>405.911518</v>
      </c>
      <c r="D7" s="396">
        <v>262.13997800000004</v>
      </c>
      <c r="E7" s="396">
        <v>1569.4685600000003</v>
      </c>
      <c r="F7" s="396">
        <v>-121.00106300000004</v>
      </c>
      <c r="G7" s="396">
        <v>-28.874140000000011</v>
      </c>
      <c r="H7" s="396">
        <v>141.01804100000004</v>
      </c>
      <c r="I7" s="396">
        <v>30.278605000000002</v>
      </c>
      <c r="J7" s="396">
        <v>2258.9414990000005</v>
      </c>
    </row>
    <row r="8" spans="1:10" x14ac:dyDescent="0.2">
      <c r="A8" s="725"/>
      <c r="B8" s="26" t="s">
        <v>34</v>
      </c>
      <c r="C8" s="396">
        <v>347.86521199999999</v>
      </c>
      <c r="D8" s="396">
        <v>236.034964</v>
      </c>
      <c r="E8" s="396">
        <v>2302.0009920000002</v>
      </c>
      <c r="F8" s="396">
        <v>395.39351399999998</v>
      </c>
      <c r="G8" s="396">
        <v>28.860372000000041</v>
      </c>
      <c r="H8" s="396">
        <v>202.558086</v>
      </c>
      <c r="I8" s="396">
        <v>46.097955000000006</v>
      </c>
      <c r="J8" s="396">
        <v>3558.8110950000018</v>
      </c>
    </row>
    <row r="9" spans="1:10" x14ac:dyDescent="0.2">
      <c r="A9" s="725"/>
      <c r="B9" s="26" t="s">
        <v>35</v>
      </c>
      <c r="C9" s="396">
        <v>-2151.4515190000002</v>
      </c>
      <c r="D9" s="396">
        <v>-12.602619000000004</v>
      </c>
      <c r="E9" s="396">
        <v>141.47807300000022</v>
      </c>
      <c r="F9" s="396">
        <v>14.220495999999912</v>
      </c>
      <c r="G9" s="396">
        <v>-379.36004600000007</v>
      </c>
      <c r="H9" s="396">
        <v>17.489724999999908</v>
      </c>
      <c r="I9" s="396">
        <v>-138.873099</v>
      </c>
      <c r="J9" s="396">
        <v>-2509.0989890000001</v>
      </c>
    </row>
    <row r="10" spans="1:10" x14ac:dyDescent="0.2">
      <c r="A10" s="725"/>
      <c r="B10" s="26" t="s">
        <v>36</v>
      </c>
      <c r="C10" s="396">
        <v>1263.6277909999999</v>
      </c>
      <c r="D10" s="396">
        <v>376.69062300000007</v>
      </c>
      <c r="E10" s="396">
        <v>2149.4538990000001</v>
      </c>
      <c r="F10" s="396">
        <v>131.10163499999999</v>
      </c>
      <c r="G10" s="396">
        <v>909.45555300000001</v>
      </c>
      <c r="H10" s="396">
        <v>499.79680699999994</v>
      </c>
      <c r="I10" s="396">
        <v>37.883607999999995</v>
      </c>
      <c r="J10" s="396">
        <v>5368.009916</v>
      </c>
    </row>
    <row r="11" spans="1:10" x14ac:dyDescent="0.2">
      <c r="A11" s="725"/>
      <c r="B11" s="26" t="s">
        <v>37</v>
      </c>
      <c r="C11" s="396">
        <v>457.65287699999999</v>
      </c>
      <c r="D11" s="396">
        <v>232.039286</v>
      </c>
      <c r="E11" s="396">
        <v>2488.9528359999999</v>
      </c>
      <c r="F11" s="396">
        <v>296.13795499999998</v>
      </c>
      <c r="G11" s="396">
        <v>224.58818500000001</v>
      </c>
      <c r="H11" s="396">
        <v>-46.910841000000005</v>
      </c>
      <c r="I11" s="396">
        <v>85.521975000000012</v>
      </c>
      <c r="J11" s="396">
        <v>3737.9822730000005</v>
      </c>
    </row>
    <row r="12" spans="1:10" x14ac:dyDescent="0.2">
      <c r="A12" s="725"/>
      <c r="B12" s="26" t="s">
        <v>38</v>
      </c>
      <c r="C12" s="396">
        <v>331.25825700000001</v>
      </c>
      <c r="D12" s="396">
        <v>94.968258999999989</v>
      </c>
      <c r="E12" s="396">
        <v>573.8755000000001</v>
      </c>
      <c r="F12" s="396">
        <v>461.64383099999998</v>
      </c>
      <c r="G12" s="396">
        <v>-383.21275400000013</v>
      </c>
      <c r="H12" s="396">
        <v>-454.24950000000001</v>
      </c>
      <c r="I12" s="396">
        <v>15.295543999999978</v>
      </c>
      <c r="J12" s="396">
        <v>639.57913700000245</v>
      </c>
    </row>
    <row r="13" spans="1:10" x14ac:dyDescent="0.2">
      <c r="A13" s="725"/>
      <c r="B13" s="26" t="s">
        <v>39</v>
      </c>
      <c r="C13" s="396">
        <v>456.5335</v>
      </c>
      <c r="D13" s="396">
        <v>338.84376099999997</v>
      </c>
      <c r="E13" s="396">
        <v>2824.5780880000002</v>
      </c>
      <c r="F13" s="396">
        <v>-54.675662999999986</v>
      </c>
      <c r="G13" s="396">
        <v>-275.91878500000007</v>
      </c>
      <c r="H13" s="396">
        <v>-72.072987000000012</v>
      </c>
      <c r="I13" s="396">
        <v>75.955434999999994</v>
      </c>
      <c r="J13" s="396">
        <v>3293.2433490000003</v>
      </c>
    </row>
    <row r="14" spans="1:10" x14ac:dyDescent="0.2">
      <c r="A14" s="725"/>
      <c r="B14" s="26" t="s">
        <v>40</v>
      </c>
      <c r="C14" s="396">
        <v>31.10548899999992</v>
      </c>
      <c r="D14" s="396">
        <v>461.40411899999992</v>
      </c>
      <c r="E14" s="396">
        <v>3573.1951640000007</v>
      </c>
      <c r="F14" s="396">
        <v>562.48543999999993</v>
      </c>
      <c r="G14" s="396">
        <v>204.91624100000001</v>
      </c>
      <c r="H14" s="396">
        <v>-105.98593099999971</v>
      </c>
      <c r="I14" s="396">
        <v>-2.3427759999999864</v>
      </c>
      <c r="J14" s="396">
        <v>4724.7777459999998</v>
      </c>
    </row>
    <row r="15" spans="1:10" ht="13.5" thickBot="1" x14ac:dyDescent="0.25">
      <c r="A15" s="726"/>
      <c r="B15" s="421" t="s">
        <v>41</v>
      </c>
      <c r="C15" s="415">
        <v>-1843.0594550000001</v>
      </c>
      <c r="D15" s="415">
        <v>-112.32083299999999</v>
      </c>
      <c r="E15" s="415">
        <v>1465.9482520000001</v>
      </c>
      <c r="F15" s="415">
        <v>-278.08384400000023</v>
      </c>
      <c r="G15" s="415">
        <v>-758.13424200000009</v>
      </c>
      <c r="H15" s="415">
        <v>-809.537057</v>
      </c>
      <c r="I15" s="415">
        <v>-47.935272999999995</v>
      </c>
      <c r="J15" s="415">
        <v>-2383.1224519999996</v>
      </c>
    </row>
    <row r="16" spans="1:10" x14ac:dyDescent="0.2">
      <c r="A16" s="731">
        <v>1996</v>
      </c>
      <c r="B16" s="409" t="s">
        <v>42</v>
      </c>
      <c r="C16" s="417">
        <v>1616.732841</v>
      </c>
      <c r="D16" s="417">
        <v>801.140443</v>
      </c>
      <c r="E16" s="417">
        <v>4083.3076110000002</v>
      </c>
      <c r="F16" s="417">
        <v>1476.4303930000005</v>
      </c>
      <c r="G16" s="417">
        <v>1966.9751520000002</v>
      </c>
      <c r="H16" s="417">
        <v>1825.8133770000004</v>
      </c>
      <c r="I16" s="417">
        <v>31.776330999999999</v>
      </c>
      <c r="J16" s="417">
        <v>11802.176147999999</v>
      </c>
    </row>
    <row r="17" spans="1:10" x14ac:dyDescent="0.2">
      <c r="A17" s="725"/>
      <c r="B17" s="26" t="s">
        <v>43</v>
      </c>
      <c r="C17" s="396">
        <v>813.48615999999993</v>
      </c>
      <c r="D17" s="396">
        <v>445.16101499999996</v>
      </c>
      <c r="E17" s="396">
        <v>2917.1834469999994</v>
      </c>
      <c r="F17" s="396">
        <v>743.91703300000017</v>
      </c>
      <c r="G17" s="396">
        <v>1068.4920119999997</v>
      </c>
      <c r="H17" s="396">
        <v>567.16109300000016</v>
      </c>
      <c r="I17" s="396">
        <v>54.337601000000006</v>
      </c>
      <c r="J17" s="396">
        <v>6609.7383609999997</v>
      </c>
    </row>
    <row r="18" spans="1:10" x14ac:dyDescent="0.2">
      <c r="A18" s="725"/>
      <c r="B18" s="26" t="s">
        <v>32</v>
      </c>
      <c r="C18" s="396">
        <v>434.38914199999988</v>
      </c>
      <c r="D18" s="396">
        <v>-561.82685700000002</v>
      </c>
      <c r="E18" s="396">
        <v>-1062.0764490000001</v>
      </c>
      <c r="F18" s="396">
        <v>-1312.6659919999997</v>
      </c>
      <c r="G18" s="396">
        <v>-3099.6341740000007</v>
      </c>
      <c r="H18" s="396">
        <v>-3396.5297550000005</v>
      </c>
      <c r="I18" s="396">
        <v>-353.89538199999998</v>
      </c>
      <c r="J18" s="396">
        <v>-9352.2394669999994</v>
      </c>
    </row>
    <row r="19" spans="1:10" x14ac:dyDescent="0.2">
      <c r="A19" s="725"/>
      <c r="B19" s="26" t="s">
        <v>33</v>
      </c>
      <c r="C19" s="396">
        <v>388.92728999999997</v>
      </c>
      <c r="D19" s="396">
        <v>991.57464900000002</v>
      </c>
      <c r="E19" s="396">
        <v>3136.6311129999995</v>
      </c>
      <c r="F19" s="396">
        <v>-195.63486899999998</v>
      </c>
      <c r="G19" s="396">
        <v>1247.808851</v>
      </c>
      <c r="H19" s="396">
        <v>3084.9006289999998</v>
      </c>
      <c r="I19" s="396">
        <v>391.82200399999999</v>
      </c>
      <c r="J19" s="396">
        <v>9046.0296670000025</v>
      </c>
    </row>
    <row r="20" spans="1:10" x14ac:dyDescent="0.2">
      <c r="A20" s="725"/>
      <c r="B20" s="26" t="s">
        <v>34</v>
      </c>
      <c r="C20" s="396">
        <v>-157.94922799999995</v>
      </c>
      <c r="D20" s="396">
        <v>243.86127500000003</v>
      </c>
      <c r="E20" s="396">
        <v>3723.8400510000001</v>
      </c>
      <c r="F20" s="396">
        <v>407.49236000000008</v>
      </c>
      <c r="G20" s="396">
        <v>464.26899400000013</v>
      </c>
      <c r="H20" s="396">
        <v>-578.34864500000003</v>
      </c>
      <c r="I20" s="396">
        <v>61.03151299999999</v>
      </c>
      <c r="J20" s="396">
        <v>4164.1963200000009</v>
      </c>
    </row>
    <row r="21" spans="1:10" x14ac:dyDescent="0.2">
      <c r="A21" s="725"/>
      <c r="B21" s="26" t="s">
        <v>35</v>
      </c>
      <c r="C21" s="396">
        <v>-2435.0818520000003</v>
      </c>
      <c r="D21" s="396">
        <v>17.160975999999891</v>
      </c>
      <c r="E21" s="396">
        <v>77.591321000001699</v>
      </c>
      <c r="F21" s="396">
        <v>-1011.388792</v>
      </c>
      <c r="G21" s="396">
        <v>-861.13100399999996</v>
      </c>
      <c r="H21" s="396">
        <v>-1448.8899040000001</v>
      </c>
      <c r="I21" s="396">
        <v>-209.36861800000003</v>
      </c>
      <c r="J21" s="396">
        <v>-5871.1078730000008</v>
      </c>
    </row>
    <row r="22" spans="1:10" x14ac:dyDescent="0.2">
      <c r="A22" s="725"/>
      <c r="B22" s="26" t="s">
        <v>36</v>
      </c>
      <c r="C22" s="396">
        <v>1065.9908580000001</v>
      </c>
      <c r="D22" s="396">
        <v>426.04714300000001</v>
      </c>
      <c r="E22" s="396">
        <v>4403.5517870000003</v>
      </c>
      <c r="F22" s="396">
        <v>431.10717100000011</v>
      </c>
      <c r="G22" s="396">
        <v>690.83614599999987</v>
      </c>
      <c r="H22" s="396">
        <v>749.76376099999993</v>
      </c>
      <c r="I22" s="396">
        <v>123.575796</v>
      </c>
      <c r="J22" s="396">
        <v>7890.8726620000016</v>
      </c>
    </row>
    <row r="23" spans="1:10" x14ac:dyDescent="0.2">
      <c r="A23" s="725"/>
      <c r="B23" s="26" t="s">
        <v>37</v>
      </c>
      <c r="C23" s="396">
        <v>434.21245200000004</v>
      </c>
      <c r="D23" s="396">
        <v>1268.605495</v>
      </c>
      <c r="E23" s="396">
        <v>10370.377273000002</v>
      </c>
      <c r="F23" s="396">
        <v>2018.7586389999997</v>
      </c>
      <c r="G23" s="396">
        <v>1758.7491000000002</v>
      </c>
      <c r="H23" s="396">
        <v>2018.4968330000006</v>
      </c>
      <c r="I23" s="396">
        <v>633.96955500000001</v>
      </c>
      <c r="J23" s="396">
        <v>18503.169347000003</v>
      </c>
    </row>
    <row r="24" spans="1:10" x14ac:dyDescent="0.2">
      <c r="A24" s="725"/>
      <c r="B24" s="26" t="s">
        <v>38</v>
      </c>
      <c r="C24" s="396">
        <v>110.63037300000002</v>
      </c>
      <c r="D24" s="396">
        <v>185.58925799999997</v>
      </c>
      <c r="E24" s="396">
        <v>-1849.5697499999997</v>
      </c>
      <c r="F24" s="396">
        <v>-554.35754400000008</v>
      </c>
      <c r="G24" s="396">
        <v>-116.22338799999989</v>
      </c>
      <c r="H24" s="396">
        <v>-235.30225199999995</v>
      </c>
      <c r="I24" s="396">
        <v>-15.641863000000001</v>
      </c>
      <c r="J24" s="396">
        <v>-2474.8751659999998</v>
      </c>
    </row>
    <row r="25" spans="1:10" x14ac:dyDescent="0.2">
      <c r="A25" s="725"/>
      <c r="B25" s="26" t="s">
        <v>39</v>
      </c>
      <c r="C25" s="396">
        <v>334.20757900000001</v>
      </c>
      <c r="D25" s="396">
        <v>276.60868099999999</v>
      </c>
      <c r="E25" s="396">
        <v>1944.8595049999999</v>
      </c>
      <c r="F25" s="396">
        <v>99.556837000000087</v>
      </c>
      <c r="G25" s="396">
        <v>-15.710190000000011</v>
      </c>
      <c r="H25" s="396">
        <v>-29.002251999999999</v>
      </c>
      <c r="I25" s="396">
        <v>26.004540999999996</v>
      </c>
      <c r="J25" s="396">
        <v>2636.5247009999994</v>
      </c>
    </row>
    <row r="26" spans="1:10" x14ac:dyDescent="0.2">
      <c r="A26" s="725"/>
      <c r="B26" s="26" t="s">
        <v>40</v>
      </c>
      <c r="C26" s="396">
        <v>264.364777</v>
      </c>
      <c r="D26" s="396">
        <v>296.920974</v>
      </c>
      <c r="E26" s="396">
        <v>3439.2338580000005</v>
      </c>
      <c r="F26" s="396">
        <v>399.97302200000013</v>
      </c>
      <c r="G26" s="396">
        <v>-16.045134000000019</v>
      </c>
      <c r="H26" s="396">
        <v>-542.972307</v>
      </c>
      <c r="I26" s="396">
        <v>87.606239000000002</v>
      </c>
      <c r="J26" s="396">
        <v>3929.0814289999989</v>
      </c>
    </row>
    <row r="27" spans="1:10" ht="13.5" thickBot="1" x14ac:dyDescent="0.25">
      <c r="A27" s="726"/>
      <c r="B27" s="421" t="s">
        <v>41</v>
      </c>
      <c r="C27" s="415">
        <v>-2387.8632680000001</v>
      </c>
      <c r="D27" s="415">
        <v>-540.34558300000003</v>
      </c>
      <c r="E27" s="415">
        <v>-178.60471700000016</v>
      </c>
      <c r="F27" s="415">
        <v>-1045.5371350000003</v>
      </c>
      <c r="G27" s="415">
        <v>-2261.398502</v>
      </c>
      <c r="H27" s="415">
        <v>-2332.1634470000004</v>
      </c>
      <c r="I27" s="415">
        <v>-204.09228999999999</v>
      </c>
      <c r="J27" s="415">
        <v>-8950.0049420000032</v>
      </c>
    </row>
    <row r="28" spans="1:10" x14ac:dyDescent="0.2">
      <c r="A28" s="731">
        <v>1997</v>
      </c>
      <c r="B28" s="409" t="s">
        <v>42</v>
      </c>
      <c r="C28" s="417">
        <v>1802.1960369999999</v>
      </c>
      <c r="D28" s="417">
        <v>669.19739500000003</v>
      </c>
      <c r="E28" s="417">
        <v>3892.6181820000002</v>
      </c>
      <c r="F28" s="417">
        <v>564.26651000000015</v>
      </c>
      <c r="G28" s="417">
        <v>1278.185442</v>
      </c>
      <c r="H28" s="417">
        <v>917.89217199999996</v>
      </c>
      <c r="I28" s="417">
        <v>131.07058699999999</v>
      </c>
      <c r="J28" s="417">
        <v>9255.4263250000022</v>
      </c>
    </row>
    <row r="29" spans="1:10" x14ac:dyDescent="0.2">
      <c r="A29" s="725"/>
      <c r="B29" s="26" t="s">
        <v>43</v>
      </c>
      <c r="C29" s="396">
        <v>416.38140099999998</v>
      </c>
      <c r="D29" s="396">
        <v>444.33439299999998</v>
      </c>
      <c r="E29" s="396">
        <v>3743.0562219999993</v>
      </c>
      <c r="F29" s="396">
        <v>1101.2258850000001</v>
      </c>
      <c r="G29" s="396">
        <v>688.42401900000004</v>
      </c>
      <c r="H29" s="396">
        <v>692.82267400000001</v>
      </c>
      <c r="I29" s="396">
        <v>123.87593400000002</v>
      </c>
      <c r="J29" s="396">
        <v>7210.1205279999976</v>
      </c>
    </row>
    <row r="30" spans="1:10" x14ac:dyDescent="0.2">
      <c r="A30" s="725"/>
      <c r="B30" s="26" t="s">
        <v>32</v>
      </c>
      <c r="C30" s="396">
        <v>110.61069500000002</v>
      </c>
      <c r="D30" s="396">
        <v>-313.93661999999995</v>
      </c>
      <c r="E30" s="396">
        <v>-1156.4679819999983</v>
      </c>
      <c r="F30" s="396">
        <v>-1086.3869379999999</v>
      </c>
      <c r="G30" s="396">
        <v>-2274.9979960000001</v>
      </c>
      <c r="H30" s="396">
        <v>-1997.3018769999999</v>
      </c>
      <c r="I30" s="396">
        <v>-199.58239599999999</v>
      </c>
      <c r="J30" s="396">
        <v>-6918.0631139999969</v>
      </c>
    </row>
    <row r="31" spans="1:10" x14ac:dyDescent="0.2">
      <c r="A31" s="725"/>
      <c r="B31" s="26" t="s">
        <v>33</v>
      </c>
      <c r="C31" s="396">
        <v>312.37278500000002</v>
      </c>
      <c r="D31" s="396">
        <v>689.55209400000001</v>
      </c>
      <c r="E31" s="396">
        <v>4826.5850099999989</v>
      </c>
      <c r="F31" s="396">
        <v>82.120713999999907</v>
      </c>
      <c r="G31" s="396">
        <v>831.60900700000002</v>
      </c>
      <c r="H31" s="396">
        <v>814.91080599999998</v>
      </c>
      <c r="I31" s="396">
        <v>138.977003</v>
      </c>
      <c r="J31" s="396">
        <v>7696.1274189999967</v>
      </c>
    </row>
    <row r="32" spans="1:10" x14ac:dyDescent="0.2">
      <c r="A32" s="725"/>
      <c r="B32" s="26" t="s">
        <v>34</v>
      </c>
      <c r="C32" s="396">
        <v>162.38097800000003</v>
      </c>
      <c r="D32" s="396">
        <v>561.52534200000002</v>
      </c>
      <c r="E32" s="396">
        <v>5264.5332360000002</v>
      </c>
      <c r="F32" s="396">
        <v>816.14675999999997</v>
      </c>
      <c r="G32" s="396">
        <v>339.95029800000003</v>
      </c>
      <c r="H32" s="396">
        <v>842.29823099999987</v>
      </c>
      <c r="I32" s="396">
        <v>33.092405999999983</v>
      </c>
      <c r="J32" s="396">
        <v>8019.9272509999992</v>
      </c>
    </row>
    <row r="33" spans="1:10" x14ac:dyDescent="0.2">
      <c r="A33" s="725"/>
      <c r="B33" s="26" t="s">
        <v>35</v>
      </c>
      <c r="C33" s="396">
        <v>-2548.5026279999997</v>
      </c>
      <c r="D33" s="396">
        <v>65.771964000000025</v>
      </c>
      <c r="E33" s="396">
        <v>1946.9029389999996</v>
      </c>
      <c r="F33" s="396">
        <v>-354.90112399999998</v>
      </c>
      <c r="G33" s="396">
        <v>-858.93954400000007</v>
      </c>
      <c r="H33" s="396">
        <v>-2211.370825</v>
      </c>
      <c r="I33" s="396">
        <v>-83.30437500000005</v>
      </c>
      <c r="J33" s="396">
        <v>-4044.3435929999978</v>
      </c>
    </row>
    <row r="34" spans="1:10" x14ac:dyDescent="0.2">
      <c r="A34" s="725"/>
      <c r="B34" s="26" t="s">
        <v>36</v>
      </c>
      <c r="C34" s="396">
        <v>2122.8988340000001</v>
      </c>
      <c r="D34" s="396">
        <v>792.05451700000003</v>
      </c>
      <c r="E34" s="396">
        <v>6125.6160179999988</v>
      </c>
      <c r="F34" s="396">
        <v>1356.886974</v>
      </c>
      <c r="G34" s="396">
        <v>675.12017199999991</v>
      </c>
      <c r="H34" s="396">
        <v>2456.6479790000003</v>
      </c>
      <c r="I34" s="396">
        <v>206.77614</v>
      </c>
      <c r="J34" s="396">
        <v>13736.000634</v>
      </c>
    </row>
    <row r="35" spans="1:10" x14ac:dyDescent="0.2">
      <c r="A35" s="725"/>
      <c r="B35" s="26" t="s">
        <v>37</v>
      </c>
      <c r="C35" s="396">
        <v>315.37034800000004</v>
      </c>
      <c r="D35" s="396">
        <v>410.760874</v>
      </c>
      <c r="E35" s="396">
        <v>5111.9974579999989</v>
      </c>
      <c r="F35" s="396">
        <v>1271.024514</v>
      </c>
      <c r="G35" s="396">
        <v>205.06019499999996</v>
      </c>
      <c r="H35" s="396">
        <v>-132.32926100000009</v>
      </c>
      <c r="I35" s="396">
        <v>151.26445899999996</v>
      </c>
      <c r="J35" s="396">
        <v>7333.1485869999979</v>
      </c>
    </row>
    <row r="36" spans="1:10" x14ac:dyDescent="0.2">
      <c r="A36" s="725"/>
      <c r="B36" s="26" t="s">
        <v>38</v>
      </c>
      <c r="C36" s="396">
        <v>89.479471999999987</v>
      </c>
      <c r="D36" s="396">
        <v>-222.84087499999987</v>
      </c>
      <c r="E36" s="396">
        <v>1163.0138299999981</v>
      </c>
      <c r="F36" s="396">
        <v>-1240.3699369999999</v>
      </c>
      <c r="G36" s="396">
        <v>-1130.6589660000002</v>
      </c>
      <c r="H36" s="396">
        <v>-1631.1767630000004</v>
      </c>
      <c r="I36" s="396">
        <v>-109.08795100000003</v>
      </c>
      <c r="J36" s="396">
        <v>-3081.6411900000057</v>
      </c>
    </row>
    <row r="37" spans="1:10" x14ac:dyDescent="0.2">
      <c r="A37" s="725"/>
      <c r="B37" s="26" t="s">
        <v>39</v>
      </c>
      <c r="C37" s="396">
        <v>282.38023500000003</v>
      </c>
      <c r="D37" s="396">
        <v>632.98987099999999</v>
      </c>
      <c r="E37" s="396">
        <v>6475.6004369999991</v>
      </c>
      <c r="F37" s="396">
        <v>326.3878450000002</v>
      </c>
      <c r="G37" s="396">
        <v>571.80839300000002</v>
      </c>
      <c r="H37" s="396">
        <v>1013.412446</v>
      </c>
      <c r="I37" s="396">
        <v>254.397615</v>
      </c>
      <c r="J37" s="396">
        <v>9556.976842</v>
      </c>
    </row>
    <row r="38" spans="1:10" x14ac:dyDescent="0.2">
      <c r="A38" s="725"/>
      <c r="B38" s="26" t="s">
        <v>40</v>
      </c>
      <c r="C38" s="396">
        <v>188.13536599999998</v>
      </c>
      <c r="D38" s="396">
        <v>440.15400299999999</v>
      </c>
      <c r="E38" s="396">
        <v>4148.5365040000006</v>
      </c>
      <c r="F38" s="396">
        <v>794.86162600000011</v>
      </c>
      <c r="G38" s="396">
        <v>582.87872199999993</v>
      </c>
      <c r="H38" s="396">
        <v>690.75816800000007</v>
      </c>
      <c r="I38" s="396">
        <v>100.83848099999999</v>
      </c>
      <c r="J38" s="396">
        <v>6946.1628700000019</v>
      </c>
    </row>
    <row r="39" spans="1:10" ht="13.5" thickBot="1" x14ac:dyDescent="0.25">
      <c r="A39" s="726"/>
      <c r="B39" s="421" t="s">
        <v>41</v>
      </c>
      <c r="C39" s="415">
        <v>-2589.5888890000001</v>
      </c>
      <c r="D39" s="415">
        <v>258.21685500000012</v>
      </c>
      <c r="E39" s="415">
        <v>876.79480200000035</v>
      </c>
      <c r="F39" s="415">
        <v>41.999343999999837</v>
      </c>
      <c r="G39" s="415">
        <v>-360.20779500000003</v>
      </c>
      <c r="H39" s="415">
        <v>-546.64543499999991</v>
      </c>
      <c r="I39" s="415">
        <v>37.704918000000021</v>
      </c>
      <c r="J39" s="415">
        <v>-2281.7261999999973</v>
      </c>
    </row>
    <row r="40" spans="1:10" x14ac:dyDescent="0.2">
      <c r="A40" s="731">
        <v>1998</v>
      </c>
      <c r="B40" s="409" t="s">
        <v>42</v>
      </c>
      <c r="C40" s="417">
        <v>1969.8868009999999</v>
      </c>
      <c r="D40" s="417">
        <v>1245.8610009999998</v>
      </c>
      <c r="E40" s="417">
        <v>7016.3375890000025</v>
      </c>
      <c r="F40" s="417">
        <v>2138.9185490000004</v>
      </c>
      <c r="G40" s="417">
        <v>1271.2117450000001</v>
      </c>
      <c r="H40" s="417">
        <v>1683.0053929999999</v>
      </c>
      <c r="I40" s="417">
        <v>195.59558100000001</v>
      </c>
      <c r="J40" s="417">
        <v>15520.816658999996</v>
      </c>
    </row>
    <row r="41" spans="1:10" x14ac:dyDescent="0.2">
      <c r="A41" s="725"/>
      <c r="B41" s="26" t="s">
        <v>43</v>
      </c>
      <c r="C41" s="396">
        <v>438.57579899999996</v>
      </c>
      <c r="D41" s="396">
        <v>730.864913</v>
      </c>
      <c r="E41" s="396">
        <v>5882.4809819999991</v>
      </c>
      <c r="F41" s="396">
        <v>1517.7238290000005</v>
      </c>
      <c r="G41" s="396">
        <v>593.74194899999986</v>
      </c>
      <c r="H41" s="396">
        <v>1080.7821319999998</v>
      </c>
      <c r="I41" s="396">
        <v>162.22619399999999</v>
      </c>
      <c r="J41" s="396">
        <v>10406.395797999998</v>
      </c>
    </row>
    <row r="42" spans="1:10" x14ac:dyDescent="0.2">
      <c r="A42" s="725"/>
      <c r="B42" s="26" t="s">
        <v>32</v>
      </c>
      <c r="C42" s="396">
        <v>-17.028878999999961</v>
      </c>
      <c r="D42" s="396">
        <v>-426.18918900000017</v>
      </c>
      <c r="E42" s="396">
        <v>-114.29118200000084</v>
      </c>
      <c r="F42" s="396">
        <v>-1241.4313929999998</v>
      </c>
      <c r="G42" s="396">
        <v>-1844.7547410000002</v>
      </c>
      <c r="H42" s="396">
        <v>-2518.4716899999994</v>
      </c>
      <c r="I42" s="396">
        <v>-101.34132999999997</v>
      </c>
      <c r="J42" s="396">
        <v>-6263.5084040000074</v>
      </c>
    </row>
    <row r="43" spans="1:10" x14ac:dyDescent="0.2">
      <c r="A43" s="725"/>
      <c r="B43" s="26" t="s">
        <v>33</v>
      </c>
      <c r="C43" s="396">
        <v>533.59078899999997</v>
      </c>
      <c r="D43" s="396">
        <v>828.97623899999996</v>
      </c>
      <c r="E43" s="396">
        <v>6739.1568220000008</v>
      </c>
      <c r="F43" s="396">
        <v>1304.2061299999996</v>
      </c>
      <c r="G43" s="396">
        <v>1196.4309700000001</v>
      </c>
      <c r="H43" s="396">
        <v>1630.9188419999996</v>
      </c>
      <c r="I43" s="396">
        <v>148.91164500000002</v>
      </c>
      <c r="J43" s="396">
        <v>12382.191437000001</v>
      </c>
    </row>
    <row r="44" spans="1:10" x14ac:dyDescent="0.2">
      <c r="A44" s="725"/>
      <c r="B44" s="26" t="s">
        <v>34</v>
      </c>
      <c r="C44" s="396">
        <v>269.46379200000001</v>
      </c>
      <c r="D44" s="396">
        <v>474.66215099999988</v>
      </c>
      <c r="E44" s="396">
        <v>6721.0348680000006</v>
      </c>
      <c r="F44" s="396">
        <v>1247.3676359999999</v>
      </c>
      <c r="G44" s="396">
        <v>247.70107899999994</v>
      </c>
      <c r="H44" s="396">
        <v>401.55066499999998</v>
      </c>
      <c r="I44" s="396">
        <v>181.18080699999999</v>
      </c>
      <c r="J44" s="396">
        <v>9542.9609979999968</v>
      </c>
    </row>
    <row r="45" spans="1:10" x14ac:dyDescent="0.2">
      <c r="A45" s="725"/>
      <c r="B45" s="26" t="s">
        <v>35</v>
      </c>
      <c r="C45" s="396">
        <v>-2635.5114039999999</v>
      </c>
      <c r="D45" s="396">
        <v>-261.0979540000003</v>
      </c>
      <c r="E45" s="396">
        <v>910.1129809999984</v>
      </c>
      <c r="F45" s="396">
        <v>-1201.8418379999994</v>
      </c>
      <c r="G45" s="396">
        <v>-1182.7327070000001</v>
      </c>
      <c r="H45" s="396">
        <v>-2112.7607959999996</v>
      </c>
      <c r="I45" s="396">
        <v>-185.7939530000001</v>
      </c>
      <c r="J45" s="396">
        <v>-6669.6256709999943</v>
      </c>
    </row>
    <row r="46" spans="1:10" x14ac:dyDescent="0.2">
      <c r="A46" s="725"/>
      <c r="B46" s="26" t="s">
        <v>36</v>
      </c>
      <c r="C46" s="396">
        <v>1631.8992949999999</v>
      </c>
      <c r="D46" s="396">
        <v>618.94759999999997</v>
      </c>
      <c r="E46" s="396">
        <v>7309.9519179999988</v>
      </c>
      <c r="F46" s="396">
        <v>2429.1253230000002</v>
      </c>
      <c r="G46" s="396">
        <v>691.69005700000002</v>
      </c>
      <c r="H46" s="396">
        <v>1527.9996680000002</v>
      </c>
      <c r="I46" s="396">
        <v>257.78541300000001</v>
      </c>
      <c r="J46" s="396">
        <v>14467.399274000007</v>
      </c>
    </row>
    <row r="47" spans="1:10" x14ac:dyDescent="0.2">
      <c r="A47" s="725"/>
      <c r="B47" s="26" t="s">
        <v>37</v>
      </c>
      <c r="C47" s="396">
        <v>479.88610199999999</v>
      </c>
      <c r="D47" s="396">
        <v>461.85363900000004</v>
      </c>
      <c r="E47" s="396">
        <v>5392.8609209999995</v>
      </c>
      <c r="F47" s="396">
        <v>1191.3400360000001</v>
      </c>
      <c r="G47" s="396">
        <v>-55.190377000000012</v>
      </c>
      <c r="H47" s="396">
        <v>594.7363620000001</v>
      </c>
      <c r="I47" s="396">
        <v>460.06493399999999</v>
      </c>
      <c r="J47" s="396">
        <v>8525.551617000001</v>
      </c>
    </row>
    <row r="48" spans="1:10" x14ac:dyDescent="0.2">
      <c r="A48" s="725"/>
      <c r="B48" s="26" t="s">
        <v>38</v>
      </c>
      <c r="C48" s="396">
        <v>7.364908000000014</v>
      </c>
      <c r="D48" s="396">
        <v>-394.11277800000016</v>
      </c>
      <c r="E48" s="396">
        <v>-1546.2996270000003</v>
      </c>
      <c r="F48" s="396">
        <v>-2274.1467259999995</v>
      </c>
      <c r="G48" s="396">
        <v>-1744.6425669999999</v>
      </c>
      <c r="H48" s="396">
        <v>-2368.1182250000002</v>
      </c>
      <c r="I48" s="396">
        <v>-30.082195999999954</v>
      </c>
      <c r="J48" s="396">
        <v>-8350.0372109999953</v>
      </c>
    </row>
    <row r="49" spans="1:10" x14ac:dyDescent="0.2">
      <c r="A49" s="725"/>
      <c r="B49" s="26" t="s">
        <v>39</v>
      </c>
      <c r="C49" s="396">
        <v>487.92773700000004</v>
      </c>
      <c r="D49" s="396">
        <v>556.28741300000002</v>
      </c>
      <c r="E49" s="396">
        <v>4538.2992549999999</v>
      </c>
      <c r="F49" s="396">
        <v>89.346352000000024</v>
      </c>
      <c r="G49" s="396">
        <v>459.67813900000004</v>
      </c>
      <c r="H49" s="396">
        <v>1877.1490230000002</v>
      </c>
      <c r="I49" s="396">
        <v>164.08872600000001</v>
      </c>
      <c r="J49" s="396">
        <v>8172.7766449999999</v>
      </c>
    </row>
    <row r="50" spans="1:10" x14ac:dyDescent="0.2">
      <c r="A50" s="725"/>
      <c r="B50" s="26" t="s">
        <v>40</v>
      </c>
      <c r="C50" s="396">
        <v>380.28510799999998</v>
      </c>
      <c r="D50" s="396">
        <v>764.96951200000012</v>
      </c>
      <c r="E50" s="396">
        <v>4091.072936999999</v>
      </c>
      <c r="F50" s="396">
        <v>1011.3629340000002</v>
      </c>
      <c r="G50" s="396">
        <v>321.30284800000004</v>
      </c>
      <c r="H50" s="396">
        <v>498.62067500000012</v>
      </c>
      <c r="I50" s="396">
        <v>184.46904899999998</v>
      </c>
      <c r="J50" s="396">
        <v>7252.0830629999982</v>
      </c>
    </row>
    <row r="51" spans="1:10" ht="13.5" thickBot="1" x14ac:dyDescent="0.25">
      <c r="A51" s="726"/>
      <c r="B51" s="421" t="s">
        <v>41</v>
      </c>
      <c r="C51" s="415">
        <v>-1469.89203</v>
      </c>
      <c r="D51" s="415">
        <v>670.80815000000007</v>
      </c>
      <c r="E51" s="415">
        <v>553.81993800000055</v>
      </c>
      <c r="F51" s="415">
        <v>85.156498999999712</v>
      </c>
      <c r="G51" s="415">
        <v>-112.05477900000005</v>
      </c>
      <c r="H51" s="415">
        <v>254.0931700000001</v>
      </c>
      <c r="I51" s="415">
        <v>1.7366100000000415</v>
      </c>
      <c r="J51" s="415">
        <v>-16.332441999995353</v>
      </c>
    </row>
    <row r="52" spans="1:10" x14ac:dyDescent="0.2">
      <c r="A52" s="731">
        <v>1999</v>
      </c>
      <c r="B52" s="409" t="s">
        <v>42</v>
      </c>
      <c r="C52" s="417">
        <v>2511.7480640000003</v>
      </c>
      <c r="D52" s="417">
        <v>466.81724699999995</v>
      </c>
      <c r="E52" s="417">
        <v>6714.1072899999981</v>
      </c>
      <c r="F52" s="417">
        <v>1508.8492699999997</v>
      </c>
      <c r="G52" s="417">
        <v>504.373785</v>
      </c>
      <c r="H52" s="417">
        <v>1817.3754559999998</v>
      </c>
      <c r="I52" s="417">
        <v>71.287000999999975</v>
      </c>
      <c r="J52" s="417">
        <v>13594.558112999999</v>
      </c>
    </row>
    <row r="53" spans="1:10" x14ac:dyDescent="0.2">
      <c r="A53" s="725"/>
      <c r="B53" s="26" t="s">
        <v>43</v>
      </c>
      <c r="C53" s="396">
        <v>101.485383</v>
      </c>
      <c r="D53" s="396">
        <v>654.48736100000008</v>
      </c>
      <c r="E53" s="396">
        <v>4858.5066780000016</v>
      </c>
      <c r="F53" s="396">
        <v>1028.5785420000002</v>
      </c>
      <c r="G53" s="396">
        <v>133.13798399999985</v>
      </c>
      <c r="H53" s="396">
        <v>815.66124299999979</v>
      </c>
      <c r="I53" s="396">
        <v>157.85793999999999</v>
      </c>
      <c r="J53" s="396">
        <v>7749.7151310000008</v>
      </c>
    </row>
    <row r="54" spans="1:10" x14ac:dyDescent="0.2">
      <c r="A54" s="725"/>
      <c r="B54" s="26" t="s">
        <v>32</v>
      </c>
      <c r="C54" s="396">
        <v>-178.55449199999998</v>
      </c>
      <c r="D54" s="396">
        <v>-58.700378000000001</v>
      </c>
      <c r="E54" s="396">
        <v>-760.84378000000288</v>
      </c>
      <c r="F54" s="396">
        <v>-968.71490799999992</v>
      </c>
      <c r="G54" s="396">
        <v>-1384.8464130000002</v>
      </c>
      <c r="H54" s="396">
        <v>-2288.7192270000005</v>
      </c>
      <c r="I54" s="396">
        <v>-264.76208199999996</v>
      </c>
      <c r="J54" s="396">
        <v>-5905.1412800000035</v>
      </c>
    </row>
    <row r="55" spans="1:10" x14ac:dyDescent="0.2">
      <c r="A55" s="725"/>
      <c r="B55" s="26" t="s">
        <v>33</v>
      </c>
      <c r="C55" s="396">
        <v>282.834858</v>
      </c>
      <c r="D55" s="396">
        <v>813.44401600000003</v>
      </c>
      <c r="E55" s="396">
        <v>6759.5355449999997</v>
      </c>
      <c r="F55" s="396">
        <v>2484.2320399999999</v>
      </c>
      <c r="G55" s="396">
        <v>848.49821199999997</v>
      </c>
      <c r="H55" s="396">
        <v>2217.6871540000002</v>
      </c>
      <c r="I55" s="396">
        <v>394.95522700000004</v>
      </c>
      <c r="J55" s="396">
        <v>13801.187052000001</v>
      </c>
    </row>
    <row r="56" spans="1:10" x14ac:dyDescent="0.2">
      <c r="A56" s="725"/>
      <c r="B56" s="26" t="s">
        <v>34</v>
      </c>
      <c r="C56" s="396">
        <v>186.58738099999999</v>
      </c>
      <c r="D56" s="396">
        <v>531.43825599999991</v>
      </c>
      <c r="E56" s="396">
        <v>5170.269389000001</v>
      </c>
      <c r="F56" s="396">
        <v>1204.6156210000001</v>
      </c>
      <c r="G56" s="396">
        <v>327.61688100000003</v>
      </c>
      <c r="H56" s="396">
        <v>1044.9900479999999</v>
      </c>
      <c r="I56" s="396">
        <v>154.17787300000001</v>
      </c>
      <c r="J56" s="396">
        <v>8619.6954489999971</v>
      </c>
    </row>
    <row r="57" spans="1:10" x14ac:dyDescent="0.2">
      <c r="A57" s="725"/>
      <c r="B57" s="26" t="s">
        <v>35</v>
      </c>
      <c r="C57" s="396">
        <v>-2795.4580690000003</v>
      </c>
      <c r="D57" s="396">
        <v>-455.60315300000002</v>
      </c>
      <c r="E57" s="396">
        <v>-1159.1665990000001</v>
      </c>
      <c r="F57" s="396">
        <v>-2123.2605760000001</v>
      </c>
      <c r="G57" s="396">
        <v>-1492.8178519999997</v>
      </c>
      <c r="H57" s="396">
        <v>-2214.0512479999998</v>
      </c>
      <c r="I57" s="396">
        <v>-44.438519000000042</v>
      </c>
      <c r="J57" s="396">
        <v>-10284.796016000008</v>
      </c>
    </row>
    <row r="58" spans="1:10" x14ac:dyDescent="0.2">
      <c r="A58" s="725"/>
      <c r="B58" s="26" t="s">
        <v>36</v>
      </c>
      <c r="C58" s="396">
        <v>1376.737635</v>
      </c>
      <c r="D58" s="396">
        <v>605.14426199999991</v>
      </c>
      <c r="E58" s="396">
        <v>6495.3918289999992</v>
      </c>
      <c r="F58" s="396">
        <v>977.10703599999988</v>
      </c>
      <c r="G58" s="396">
        <v>647.67830600000002</v>
      </c>
      <c r="H58" s="396">
        <v>750.59372099999996</v>
      </c>
      <c r="I58" s="396">
        <v>144.80757300000002</v>
      </c>
      <c r="J58" s="396">
        <v>10997.460362</v>
      </c>
    </row>
    <row r="59" spans="1:10" x14ac:dyDescent="0.2">
      <c r="A59" s="725"/>
      <c r="B59" s="26" t="s">
        <v>37</v>
      </c>
      <c r="C59" s="396">
        <v>-19.926107000000002</v>
      </c>
      <c r="D59" s="396">
        <v>969.38997900000004</v>
      </c>
      <c r="E59" s="396">
        <v>10440.070316999998</v>
      </c>
      <c r="F59" s="396">
        <v>2536.3481969999993</v>
      </c>
      <c r="G59" s="396">
        <v>508.40497600000003</v>
      </c>
      <c r="H59" s="396">
        <v>1565.8820009999995</v>
      </c>
      <c r="I59" s="396">
        <v>463.356739</v>
      </c>
      <c r="J59" s="396">
        <v>16463.526101999993</v>
      </c>
    </row>
    <row r="60" spans="1:10" x14ac:dyDescent="0.2">
      <c r="A60" s="725"/>
      <c r="B60" s="26" t="s">
        <v>38</v>
      </c>
      <c r="C60" s="396">
        <v>325.04494399999999</v>
      </c>
      <c r="D60" s="396">
        <v>-34.936593000000016</v>
      </c>
      <c r="E60" s="396">
        <v>-3798.072478</v>
      </c>
      <c r="F60" s="396">
        <v>-812.07026199999996</v>
      </c>
      <c r="G60" s="396">
        <v>-395.25033499999995</v>
      </c>
      <c r="H60" s="396">
        <v>-561.36334899999997</v>
      </c>
      <c r="I60" s="396">
        <v>-42.819403999999992</v>
      </c>
      <c r="J60" s="396">
        <v>-5319.4674770000001</v>
      </c>
    </row>
    <row r="61" spans="1:10" x14ac:dyDescent="0.2">
      <c r="A61" s="725"/>
      <c r="B61" s="26" t="s">
        <v>39</v>
      </c>
      <c r="C61" s="396">
        <v>229.55559</v>
      </c>
      <c r="D61" s="396">
        <v>184.74060199999997</v>
      </c>
      <c r="E61" s="396">
        <v>1914.5691340000003</v>
      </c>
      <c r="F61" s="396">
        <v>-139.08335899999997</v>
      </c>
      <c r="G61" s="396">
        <v>1639.19955</v>
      </c>
      <c r="H61" s="396">
        <v>-158.04538000000002</v>
      </c>
      <c r="I61" s="396">
        <v>13.906344000000004</v>
      </c>
      <c r="J61" s="396">
        <v>3684.8424809999979</v>
      </c>
    </row>
    <row r="62" spans="1:10" x14ac:dyDescent="0.2">
      <c r="A62" s="725"/>
      <c r="B62" s="26" t="s">
        <v>40</v>
      </c>
      <c r="C62" s="396">
        <v>249.03053100000002</v>
      </c>
      <c r="D62" s="396">
        <v>402.71774700000003</v>
      </c>
      <c r="E62" s="396">
        <v>2320.1186950000001</v>
      </c>
      <c r="F62" s="396">
        <v>580.209701</v>
      </c>
      <c r="G62" s="396">
        <v>671.21363399999996</v>
      </c>
      <c r="H62" s="396">
        <v>291.87862900000005</v>
      </c>
      <c r="I62" s="396">
        <v>132.87957899999998</v>
      </c>
      <c r="J62" s="396">
        <v>4648.0485160000017</v>
      </c>
    </row>
    <row r="63" spans="1:10" ht="13.5" thickBot="1" x14ac:dyDescent="0.25">
      <c r="A63" s="726"/>
      <c r="B63" s="421" t="s">
        <v>41</v>
      </c>
      <c r="C63" s="415">
        <v>-2462.6426430000001</v>
      </c>
      <c r="D63" s="415">
        <v>-45.493030999999974</v>
      </c>
      <c r="E63" s="415">
        <v>1294.8698270000004</v>
      </c>
      <c r="F63" s="415">
        <v>-122.21115899999995</v>
      </c>
      <c r="G63" s="415">
        <v>-779.218977</v>
      </c>
      <c r="H63" s="415">
        <v>-582.57391000000007</v>
      </c>
      <c r="I63" s="415">
        <v>-106.42185599999999</v>
      </c>
      <c r="J63" s="415">
        <v>-2803.6917490000014</v>
      </c>
    </row>
    <row r="64" spans="1:10" x14ac:dyDescent="0.2">
      <c r="A64" s="731">
        <v>2000</v>
      </c>
      <c r="B64" s="409" t="s">
        <v>42</v>
      </c>
      <c r="C64" s="417">
        <v>1010.253823</v>
      </c>
      <c r="D64" s="417">
        <v>651.971092</v>
      </c>
      <c r="E64" s="417">
        <v>3130.4720660000003</v>
      </c>
      <c r="F64" s="417">
        <v>937.87508500000013</v>
      </c>
      <c r="G64" s="417">
        <v>251.30690800000002</v>
      </c>
      <c r="H64" s="417">
        <v>-234.0296249999999</v>
      </c>
      <c r="I64" s="417">
        <v>294.48250200000001</v>
      </c>
      <c r="J64" s="417">
        <v>6042.3318509999981</v>
      </c>
    </row>
    <row r="65" spans="1:10" x14ac:dyDescent="0.2">
      <c r="A65" s="725"/>
      <c r="B65" s="26" t="s">
        <v>43</v>
      </c>
      <c r="C65" s="396">
        <v>325.66658099999995</v>
      </c>
      <c r="D65" s="396">
        <v>428.60199100000006</v>
      </c>
      <c r="E65" s="396">
        <v>3312.0384949999998</v>
      </c>
      <c r="F65" s="396">
        <v>970.22144399999991</v>
      </c>
      <c r="G65" s="396">
        <v>155.81976400000002</v>
      </c>
      <c r="H65" s="396">
        <v>455.35119999999995</v>
      </c>
      <c r="I65" s="396">
        <v>50.121807000000004</v>
      </c>
      <c r="J65" s="396">
        <v>5697.8212820000017</v>
      </c>
    </row>
    <row r="66" spans="1:10" x14ac:dyDescent="0.2">
      <c r="A66" s="725"/>
      <c r="B66" s="26" t="s">
        <v>32</v>
      </c>
      <c r="C66" s="396">
        <v>-16.77034100000003</v>
      </c>
      <c r="D66" s="396">
        <v>212.65713799999992</v>
      </c>
      <c r="E66" s="396">
        <v>1342.81639</v>
      </c>
      <c r="F66" s="396">
        <v>128.79931400000009</v>
      </c>
      <c r="G66" s="396">
        <v>-179.40314900000004</v>
      </c>
      <c r="H66" s="396">
        <v>-77.573188999999957</v>
      </c>
      <c r="I66" s="396">
        <v>35.300242999999995</v>
      </c>
      <c r="J66" s="396">
        <v>1445.8264059999983</v>
      </c>
    </row>
    <row r="67" spans="1:10" x14ac:dyDescent="0.2">
      <c r="A67" s="725"/>
      <c r="B67" s="26" t="s">
        <v>33</v>
      </c>
      <c r="C67" s="396">
        <v>502.78691100000015</v>
      </c>
      <c r="D67" s="396">
        <v>774.40193900000008</v>
      </c>
      <c r="E67" s="396">
        <v>2994.2269000000006</v>
      </c>
      <c r="F67" s="396">
        <v>725.43057599999997</v>
      </c>
      <c r="G67" s="396">
        <v>-65.324549000000005</v>
      </c>
      <c r="H67" s="396">
        <v>237.607056</v>
      </c>
      <c r="I67" s="396">
        <v>34.039569</v>
      </c>
      <c r="J67" s="396">
        <v>5203.1684019999975</v>
      </c>
    </row>
    <row r="68" spans="1:10" x14ac:dyDescent="0.2">
      <c r="A68" s="725"/>
      <c r="B68" s="26" t="s">
        <v>34</v>
      </c>
      <c r="C68" s="396">
        <v>405.085689</v>
      </c>
      <c r="D68" s="396">
        <v>1166.663184</v>
      </c>
      <c r="E68" s="396">
        <v>4578.9372159999994</v>
      </c>
      <c r="F68" s="396">
        <v>1062.425315</v>
      </c>
      <c r="G68" s="396">
        <v>402.755922</v>
      </c>
      <c r="H68" s="396">
        <v>521.0557530000001</v>
      </c>
      <c r="I68" s="396">
        <v>57.682711000000005</v>
      </c>
      <c r="J68" s="396">
        <v>8194.6057899999996</v>
      </c>
    </row>
    <row r="69" spans="1:10" x14ac:dyDescent="0.2">
      <c r="A69" s="725"/>
      <c r="B69" s="26" t="s">
        <v>35</v>
      </c>
      <c r="C69" s="396">
        <v>-2280.163603</v>
      </c>
      <c r="D69" s="396">
        <v>56.764829999999847</v>
      </c>
      <c r="E69" s="396">
        <v>1048.3958840000014</v>
      </c>
      <c r="F69" s="396">
        <v>-685.16777300000012</v>
      </c>
      <c r="G69" s="396">
        <v>-325.73557600000004</v>
      </c>
      <c r="H69" s="396">
        <v>-495.23045000000002</v>
      </c>
      <c r="I69" s="396">
        <v>10.890868000000012</v>
      </c>
      <c r="J69" s="396">
        <v>-2670.2458199999965</v>
      </c>
    </row>
    <row r="70" spans="1:10" x14ac:dyDescent="0.2">
      <c r="A70" s="725"/>
      <c r="B70" s="26" t="s">
        <v>36</v>
      </c>
      <c r="C70" s="396">
        <v>1488.245858</v>
      </c>
      <c r="D70" s="396">
        <v>538.34342300000003</v>
      </c>
      <c r="E70" s="396">
        <v>4481.264596</v>
      </c>
      <c r="F70" s="396">
        <v>1041.0589839999998</v>
      </c>
      <c r="G70" s="396">
        <v>100.628986</v>
      </c>
      <c r="H70" s="396">
        <v>248.80576499999995</v>
      </c>
      <c r="I70" s="396">
        <v>76.414117999999988</v>
      </c>
      <c r="J70" s="396">
        <v>7974.761730000002</v>
      </c>
    </row>
    <row r="71" spans="1:10" x14ac:dyDescent="0.2">
      <c r="A71" s="725"/>
      <c r="B71" s="26" t="s">
        <v>37</v>
      </c>
      <c r="C71" s="396">
        <v>338.79288400000002</v>
      </c>
      <c r="D71" s="396">
        <v>373.04195300000003</v>
      </c>
      <c r="E71" s="396">
        <v>4215.9381739999999</v>
      </c>
      <c r="F71" s="396">
        <v>673.61402799999996</v>
      </c>
      <c r="G71" s="396">
        <v>91.199849999999969</v>
      </c>
      <c r="H71" s="396">
        <v>340.18988000000002</v>
      </c>
      <c r="I71" s="396">
        <v>79.933546000000007</v>
      </c>
      <c r="J71" s="396">
        <v>6112.7103149999984</v>
      </c>
    </row>
    <row r="72" spans="1:10" x14ac:dyDescent="0.2">
      <c r="A72" s="725"/>
      <c r="B72" s="26" t="s">
        <v>38</v>
      </c>
      <c r="C72" s="396">
        <v>110.64020200000004</v>
      </c>
      <c r="D72" s="396">
        <v>248.91885300000001</v>
      </c>
      <c r="E72" s="396">
        <v>1622.2334999999985</v>
      </c>
      <c r="F72" s="396">
        <v>197.25105699999995</v>
      </c>
      <c r="G72" s="396">
        <v>-248.38523700000002</v>
      </c>
      <c r="H72" s="396">
        <v>-237.41849100000002</v>
      </c>
      <c r="I72" s="396">
        <v>86.72541099999998</v>
      </c>
      <c r="J72" s="396">
        <v>1779.9652949999963</v>
      </c>
    </row>
    <row r="73" spans="1:10" x14ac:dyDescent="0.2">
      <c r="A73" s="725"/>
      <c r="B73" s="26" t="s">
        <v>39</v>
      </c>
      <c r="C73" s="396">
        <v>442.56938500000001</v>
      </c>
      <c r="D73" s="396">
        <v>696.57864399999994</v>
      </c>
      <c r="E73" s="396">
        <v>3844.2451860000001</v>
      </c>
      <c r="F73" s="396">
        <v>350.35587800000008</v>
      </c>
      <c r="G73" s="396">
        <v>378.66218800000001</v>
      </c>
      <c r="H73" s="396">
        <v>230.96592699999997</v>
      </c>
      <c r="I73" s="396">
        <v>63.873973999999997</v>
      </c>
      <c r="J73" s="396">
        <v>6007.251182</v>
      </c>
    </row>
    <row r="74" spans="1:10" x14ac:dyDescent="0.2">
      <c r="A74" s="725"/>
      <c r="B74" s="26" t="s">
        <v>40</v>
      </c>
      <c r="C74" s="396">
        <v>474.03632099999999</v>
      </c>
      <c r="D74" s="396">
        <v>367.51893800000005</v>
      </c>
      <c r="E74" s="396">
        <v>3794.2836630000002</v>
      </c>
      <c r="F74" s="396">
        <v>719.53462399999989</v>
      </c>
      <c r="G74" s="396">
        <v>416.63924799999995</v>
      </c>
      <c r="H74" s="396">
        <v>628.60598200000004</v>
      </c>
      <c r="I74" s="396">
        <v>-6.3799850000000049</v>
      </c>
      <c r="J74" s="396">
        <v>6394.2387910000016</v>
      </c>
    </row>
    <row r="75" spans="1:10" ht="13.5" thickBot="1" x14ac:dyDescent="0.25">
      <c r="A75" s="726"/>
      <c r="B75" s="421" t="s">
        <v>41</v>
      </c>
      <c r="C75" s="415">
        <v>-2196.300909</v>
      </c>
      <c r="D75" s="415">
        <v>228.48229700000002</v>
      </c>
      <c r="E75" s="415">
        <v>130.35411799999929</v>
      </c>
      <c r="F75" s="415">
        <v>-298.32777899999974</v>
      </c>
      <c r="G75" s="415">
        <v>-537.01587099999995</v>
      </c>
      <c r="H75" s="415">
        <v>183.68300199999999</v>
      </c>
      <c r="I75" s="415">
        <v>-53.638750000000002</v>
      </c>
      <c r="J75" s="415">
        <v>-2542.7638920000027</v>
      </c>
    </row>
    <row r="76" spans="1:10" x14ac:dyDescent="0.2">
      <c r="A76" s="731">
        <v>2001</v>
      </c>
      <c r="B76" s="409" t="s">
        <v>42</v>
      </c>
      <c r="C76" s="417">
        <v>665.57895500000006</v>
      </c>
      <c r="D76" s="417">
        <v>936.58400900000004</v>
      </c>
      <c r="E76" s="417">
        <v>4223.1432889999996</v>
      </c>
      <c r="F76" s="417">
        <v>2296.2196979999999</v>
      </c>
      <c r="G76" s="417">
        <v>131.21058900000003</v>
      </c>
      <c r="H76" s="417">
        <v>652.83055100000001</v>
      </c>
      <c r="I76" s="417">
        <v>3.4922900000000041</v>
      </c>
      <c r="J76" s="417">
        <v>8909.0593809999991</v>
      </c>
    </row>
    <row r="77" spans="1:10" x14ac:dyDescent="0.2">
      <c r="A77" s="725"/>
      <c r="B77" s="26" t="s">
        <v>43</v>
      </c>
      <c r="C77" s="396">
        <v>491.10349899999983</v>
      </c>
      <c r="D77" s="396">
        <v>371.86198700000006</v>
      </c>
      <c r="E77" s="396">
        <v>3821.1621189999996</v>
      </c>
      <c r="F77" s="396">
        <v>920.47081700000012</v>
      </c>
      <c r="G77" s="396">
        <v>90.479680999999985</v>
      </c>
      <c r="H77" s="396">
        <v>553.94427300000007</v>
      </c>
      <c r="I77" s="396">
        <v>76.534673999999995</v>
      </c>
      <c r="J77" s="396">
        <v>6325.5570499999976</v>
      </c>
    </row>
    <row r="78" spans="1:10" x14ac:dyDescent="0.2">
      <c r="A78" s="725"/>
      <c r="B78" s="26" t="s">
        <v>32</v>
      </c>
      <c r="C78" s="396">
        <v>-19.739289000000099</v>
      </c>
      <c r="D78" s="396">
        <v>157.526658</v>
      </c>
      <c r="E78" s="396">
        <v>1557.5940979999996</v>
      </c>
      <c r="F78" s="396">
        <v>-1217.8972220000001</v>
      </c>
      <c r="G78" s="396">
        <v>-276.36524999999995</v>
      </c>
      <c r="H78" s="396">
        <v>-547.1911399999999</v>
      </c>
      <c r="I78" s="396">
        <v>-107.40792099999996</v>
      </c>
      <c r="J78" s="396">
        <v>-453.48006599999644</v>
      </c>
    </row>
    <row r="79" spans="1:10" x14ac:dyDescent="0.2">
      <c r="A79" s="725"/>
      <c r="B79" s="26" t="s">
        <v>33</v>
      </c>
      <c r="C79" s="396">
        <v>441.06821600000001</v>
      </c>
      <c r="D79" s="396">
        <v>691.32264499999997</v>
      </c>
      <c r="E79" s="396">
        <v>4243.8488209999996</v>
      </c>
      <c r="F79" s="396">
        <v>882.91347899999982</v>
      </c>
      <c r="G79" s="396">
        <v>601.98325</v>
      </c>
      <c r="H79" s="396">
        <v>720.50024400000007</v>
      </c>
      <c r="I79" s="396">
        <v>76.607274000000004</v>
      </c>
      <c r="J79" s="396">
        <v>7658.2439290000002</v>
      </c>
    </row>
    <row r="80" spans="1:10" x14ac:dyDescent="0.2">
      <c r="A80" s="725"/>
      <c r="B80" s="26" t="s">
        <v>34</v>
      </c>
      <c r="C80" s="396">
        <v>509.44715899999994</v>
      </c>
      <c r="D80" s="396">
        <v>727.89231399999994</v>
      </c>
      <c r="E80" s="396">
        <v>5418.6125869999996</v>
      </c>
      <c r="F80" s="396">
        <v>1103.2501970000001</v>
      </c>
      <c r="G80" s="396">
        <v>79.915808999999967</v>
      </c>
      <c r="H80" s="396">
        <v>886.24777299999994</v>
      </c>
      <c r="I80" s="396">
        <v>58.254147000000003</v>
      </c>
      <c r="J80" s="396">
        <v>8783.6199859999997</v>
      </c>
    </row>
    <row r="81" spans="1:10" x14ac:dyDescent="0.2">
      <c r="A81" s="725"/>
      <c r="B81" s="26" t="s">
        <v>35</v>
      </c>
      <c r="C81" s="396">
        <v>-2683.3002019999999</v>
      </c>
      <c r="D81" s="396">
        <v>-44.740317000000005</v>
      </c>
      <c r="E81" s="396">
        <v>2184.2922639999997</v>
      </c>
      <c r="F81" s="396">
        <v>104.94627600000013</v>
      </c>
      <c r="G81" s="396">
        <v>-463.27843200000007</v>
      </c>
      <c r="H81" s="396">
        <v>-426.29921700000023</v>
      </c>
      <c r="I81" s="396">
        <v>79.121357999999987</v>
      </c>
      <c r="J81" s="396">
        <v>-1249.2582700000021</v>
      </c>
    </row>
    <row r="82" spans="1:10" x14ac:dyDescent="0.2">
      <c r="A82" s="725"/>
      <c r="B82" s="26" t="s">
        <v>36</v>
      </c>
      <c r="C82" s="396">
        <v>693.42116200000009</v>
      </c>
      <c r="D82" s="396">
        <v>615.44219600000008</v>
      </c>
      <c r="E82" s="396">
        <v>5344.3384910000004</v>
      </c>
      <c r="F82" s="396">
        <v>794.45751799999994</v>
      </c>
      <c r="G82" s="396">
        <v>104.09540200000001</v>
      </c>
      <c r="H82" s="396">
        <v>1270.197803</v>
      </c>
      <c r="I82" s="396">
        <v>1767.2121870000001</v>
      </c>
      <c r="J82" s="396">
        <v>10589.164759000007</v>
      </c>
    </row>
    <row r="83" spans="1:10" x14ac:dyDescent="0.2">
      <c r="A83" s="725"/>
      <c r="B83" s="26" t="s">
        <v>37</v>
      </c>
      <c r="C83" s="396">
        <v>438.294264</v>
      </c>
      <c r="D83" s="396">
        <v>775.96168200000011</v>
      </c>
      <c r="E83" s="396">
        <v>5290.0466819999992</v>
      </c>
      <c r="F83" s="396">
        <v>1390.6948699999998</v>
      </c>
      <c r="G83" s="396">
        <v>232.56859599999999</v>
      </c>
      <c r="H83" s="396">
        <v>419.39628000000005</v>
      </c>
      <c r="I83" s="396">
        <v>111.00614499999999</v>
      </c>
      <c r="J83" s="396">
        <v>8657.9685189999982</v>
      </c>
    </row>
    <row r="84" spans="1:10" x14ac:dyDescent="0.2">
      <c r="A84" s="725"/>
      <c r="B84" s="26" t="s">
        <v>38</v>
      </c>
      <c r="C84" s="396">
        <v>-137.33549499999998</v>
      </c>
      <c r="D84" s="396">
        <v>394.20454399999994</v>
      </c>
      <c r="E84" s="396">
        <v>1464.3181000000004</v>
      </c>
      <c r="F84" s="396">
        <v>681.47535599999992</v>
      </c>
      <c r="G84" s="396">
        <v>-54.000686000000087</v>
      </c>
      <c r="H84" s="396">
        <v>-343.79423599999996</v>
      </c>
      <c r="I84" s="396">
        <v>8.4760349999999676</v>
      </c>
      <c r="J84" s="396">
        <v>2013.3436179999953</v>
      </c>
    </row>
    <row r="85" spans="1:10" x14ac:dyDescent="0.2">
      <c r="A85" s="725"/>
      <c r="B85" s="26" t="s">
        <v>39</v>
      </c>
      <c r="C85" s="396">
        <v>589.19549800000004</v>
      </c>
      <c r="D85" s="396">
        <v>1309.601365</v>
      </c>
      <c r="E85" s="396">
        <v>7342.7376499999991</v>
      </c>
      <c r="F85" s="396">
        <v>2842.0128490000002</v>
      </c>
      <c r="G85" s="396">
        <v>366.52313099999998</v>
      </c>
      <c r="H85" s="396">
        <v>1272.9976140000001</v>
      </c>
      <c r="I85" s="396">
        <v>96.786470999999992</v>
      </c>
      <c r="J85" s="396">
        <v>13819.854578000002</v>
      </c>
    </row>
    <row r="86" spans="1:10" x14ac:dyDescent="0.2">
      <c r="A86" s="725"/>
      <c r="B86" s="26" t="s">
        <v>40</v>
      </c>
      <c r="C86" s="396">
        <v>713.48575100000005</v>
      </c>
      <c r="D86" s="396">
        <v>669.07438899999988</v>
      </c>
      <c r="E86" s="396">
        <v>7266.7143980000001</v>
      </c>
      <c r="F86" s="396">
        <v>1407.2905829999995</v>
      </c>
      <c r="G86" s="396">
        <v>558.81116700000007</v>
      </c>
      <c r="H86" s="396">
        <v>1148.8722579999999</v>
      </c>
      <c r="I86" s="396">
        <v>205.44353599999999</v>
      </c>
      <c r="J86" s="396">
        <v>11969.692081999998</v>
      </c>
    </row>
    <row r="87" spans="1:10" ht="13.5" thickBot="1" x14ac:dyDescent="0.25">
      <c r="A87" s="726"/>
      <c r="B87" s="421" t="s">
        <v>41</v>
      </c>
      <c r="C87" s="415">
        <v>-850.73224800000025</v>
      </c>
      <c r="D87" s="415">
        <v>113.05847900000026</v>
      </c>
      <c r="E87" s="415">
        <v>339.9062799999956</v>
      </c>
      <c r="F87" s="415">
        <v>-2244.0126870000004</v>
      </c>
      <c r="G87" s="415">
        <v>345.17173099999991</v>
      </c>
      <c r="H87" s="415">
        <v>-588.82991800000036</v>
      </c>
      <c r="I87" s="415">
        <v>40.504729999999881</v>
      </c>
      <c r="J87" s="415">
        <v>-2844.9336329999933</v>
      </c>
    </row>
    <row r="88" spans="1:10" x14ac:dyDescent="0.2">
      <c r="A88" s="731">
        <v>2002</v>
      </c>
      <c r="B88" s="409" t="s">
        <v>42</v>
      </c>
      <c r="C88" s="417">
        <v>680.89030600000001</v>
      </c>
      <c r="D88" s="417">
        <v>948.12082100000009</v>
      </c>
      <c r="E88" s="417">
        <v>5522.8658169999999</v>
      </c>
      <c r="F88" s="417">
        <v>1540.3043830000001</v>
      </c>
      <c r="G88" s="417">
        <v>473.460599</v>
      </c>
      <c r="H88" s="417">
        <v>1120.9406410000001</v>
      </c>
      <c r="I88" s="417">
        <v>31.795518999999985</v>
      </c>
      <c r="J88" s="417">
        <v>10318.378086000001</v>
      </c>
    </row>
    <row r="89" spans="1:10" x14ac:dyDescent="0.2">
      <c r="A89" s="725"/>
      <c r="B89" s="26" t="s">
        <v>43</v>
      </c>
      <c r="C89" s="396">
        <v>463.84822200000002</v>
      </c>
      <c r="D89" s="396">
        <v>690.99887199999989</v>
      </c>
      <c r="E89" s="396">
        <v>5001.3813179999997</v>
      </c>
      <c r="F89" s="396">
        <v>1244.9628289999998</v>
      </c>
      <c r="G89" s="396">
        <v>534.81120699999997</v>
      </c>
      <c r="H89" s="396">
        <v>654.06098099999986</v>
      </c>
      <c r="I89" s="396">
        <v>-53.481259000000023</v>
      </c>
      <c r="J89" s="396">
        <v>8536.5821699999979</v>
      </c>
    </row>
    <row r="90" spans="1:10" x14ac:dyDescent="0.2">
      <c r="A90" s="725"/>
      <c r="B90" s="26" t="s">
        <v>32</v>
      </c>
      <c r="C90" s="396">
        <v>-239.23905299999996</v>
      </c>
      <c r="D90" s="396">
        <v>398.33457099999987</v>
      </c>
      <c r="E90" s="396">
        <v>1307.7531049999998</v>
      </c>
      <c r="F90" s="396">
        <v>391.17705599999999</v>
      </c>
      <c r="G90" s="396">
        <v>-387.48002299999996</v>
      </c>
      <c r="H90" s="396">
        <v>-284.3945940000001</v>
      </c>
      <c r="I90" s="396">
        <v>-58.883098999999959</v>
      </c>
      <c r="J90" s="396">
        <v>1127.2679629999984</v>
      </c>
    </row>
    <row r="91" spans="1:10" x14ac:dyDescent="0.2">
      <c r="A91" s="725"/>
      <c r="B91" s="26" t="s">
        <v>33</v>
      </c>
      <c r="C91" s="396">
        <v>521.84342400000003</v>
      </c>
      <c r="D91" s="396">
        <v>786.66004599999997</v>
      </c>
      <c r="E91" s="396">
        <v>5421.4053640000002</v>
      </c>
      <c r="F91" s="396">
        <v>1189.9635879999998</v>
      </c>
      <c r="G91" s="396">
        <v>180.308964</v>
      </c>
      <c r="H91" s="396">
        <v>1169.5793860000001</v>
      </c>
      <c r="I91" s="396">
        <v>429.48208199999993</v>
      </c>
      <c r="J91" s="396">
        <v>9699.2428539999964</v>
      </c>
    </row>
    <row r="92" spans="1:10" x14ac:dyDescent="0.2">
      <c r="A92" s="725"/>
      <c r="B92" s="26" t="s">
        <v>34</v>
      </c>
      <c r="C92" s="396">
        <v>476.53107200000005</v>
      </c>
      <c r="D92" s="396">
        <v>798.35609299999987</v>
      </c>
      <c r="E92" s="396">
        <v>6222.3001829999994</v>
      </c>
      <c r="F92" s="396">
        <v>1480.0327</v>
      </c>
      <c r="G92" s="396">
        <v>263.90106800000001</v>
      </c>
      <c r="H92" s="396">
        <v>577.34090600000002</v>
      </c>
      <c r="I92" s="396">
        <v>41.831034000000017</v>
      </c>
      <c r="J92" s="396">
        <v>9860.2930560000004</v>
      </c>
    </row>
    <row r="93" spans="1:10" x14ac:dyDescent="0.2">
      <c r="A93" s="725"/>
      <c r="B93" s="26" t="s">
        <v>35</v>
      </c>
      <c r="C93" s="396">
        <v>-2722.3615300000001</v>
      </c>
      <c r="D93" s="396">
        <v>354.85657200000014</v>
      </c>
      <c r="E93" s="396">
        <v>1996.6481929999991</v>
      </c>
      <c r="F93" s="396">
        <v>812.97713000000022</v>
      </c>
      <c r="G93" s="396">
        <v>-234.90702199999998</v>
      </c>
      <c r="H93" s="396">
        <v>-9.8251049999998941</v>
      </c>
      <c r="I93" s="396">
        <v>-56.318036000000006</v>
      </c>
      <c r="J93" s="396">
        <v>141.07020199999897</v>
      </c>
    </row>
    <row r="94" spans="1:10" x14ac:dyDescent="0.2">
      <c r="A94" s="725"/>
      <c r="B94" s="26" t="s">
        <v>36</v>
      </c>
      <c r="C94" s="396">
        <v>345.59756199999998</v>
      </c>
      <c r="D94" s="396">
        <v>872.83422900000005</v>
      </c>
      <c r="E94" s="396">
        <v>6257.6889140000003</v>
      </c>
      <c r="F94" s="396">
        <v>1923.8139519999997</v>
      </c>
      <c r="G94" s="396">
        <v>259.31446800000003</v>
      </c>
      <c r="H94" s="396">
        <v>917.03019099999995</v>
      </c>
      <c r="I94" s="396">
        <v>157.26089300000001</v>
      </c>
      <c r="J94" s="396">
        <v>10733.540209000003</v>
      </c>
    </row>
    <row r="95" spans="1:10" x14ac:dyDescent="0.2">
      <c r="A95" s="725"/>
      <c r="B95" s="26" t="s">
        <v>37</v>
      </c>
      <c r="C95" s="396">
        <v>534.4810030000001</v>
      </c>
      <c r="D95" s="396">
        <v>2069.3585330000001</v>
      </c>
      <c r="E95" s="396">
        <v>16656.407936000003</v>
      </c>
      <c r="F95" s="396">
        <v>4380.0646319999996</v>
      </c>
      <c r="G95" s="396">
        <v>743.24980899999991</v>
      </c>
      <c r="H95" s="396">
        <v>2216.6240989999997</v>
      </c>
      <c r="I95" s="396">
        <v>616.42675800000006</v>
      </c>
      <c r="J95" s="396">
        <v>27216.612770000003</v>
      </c>
    </row>
    <row r="96" spans="1:10" x14ac:dyDescent="0.2">
      <c r="A96" s="725"/>
      <c r="B96" s="26" t="s">
        <v>38</v>
      </c>
      <c r="C96" s="396">
        <v>-78.357099999999946</v>
      </c>
      <c r="D96" s="396">
        <v>462.38325199999986</v>
      </c>
      <c r="E96" s="396">
        <v>-4283.2160279999989</v>
      </c>
      <c r="F96" s="396">
        <v>-1091.514126</v>
      </c>
      <c r="G96" s="396">
        <v>-859.505675</v>
      </c>
      <c r="H96" s="396">
        <v>-367.81799699999988</v>
      </c>
      <c r="I96" s="396">
        <v>-181.39494200000001</v>
      </c>
      <c r="J96" s="396">
        <v>-6399.4226159999926</v>
      </c>
    </row>
    <row r="97" spans="1:10" x14ac:dyDescent="0.2">
      <c r="A97" s="725"/>
      <c r="B97" s="26" t="s">
        <v>39</v>
      </c>
      <c r="C97" s="396">
        <v>620.36017500000003</v>
      </c>
      <c r="D97" s="396">
        <v>717.03874400000007</v>
      </c>
      <c r="E97" s="396">
        <v>4993.942982999999</v>
      </c>
      <c r="F97" s="396">
        <v>765.14541799999984</v>
      </c>
      <c r="G97" s="396">
        <v>80.201559000000003</v>
      </c>
      <c r="H97" s="396">
        <v>453.12693000000002</v>
      </c>
      <c r="I97" s="396">
        <v>18.477715000000018</v>
      </c>
      <c r="J97" s="396">
        <v>7648.2935239999933</v>
      </c>
    </row>
    <row r="98" spans="1:10" x14ac:dyDescent="0.2">
      <c r="A98" s="725"/>
      <c r="B98" s="26" t="s">
        <v>40</v>
      </c>
      <c r="C98" s="396">
        <v>810.53394700000001</v>
      </c>
      <c r="D98" s="396">
        <v>584.4379429999999</v>
      </c>
      <c r="E98" s="396">
        <v>5144.0143380000009</v>
      </c>
      <c r="F98" s="396">
        <v>1098.4232459999998</v>
      </c>
      <c r="G98" s="396">
        <v>100.64235300000001</v>
      </c>
      <c r="H98" s="396">
        <v>680.99178500000005</v>
      </c>
      <c r="I98" s="396">
        <v>99.384614999999997</v>
      </c>
      <c r="J98" s="396">
        <v>8518.4282270000003</v>
      </c>
    </row>
    <row r="99" spans="1:10" ht="13.5" thickBot="1" x14ac:dyDescent="0.25">
      <c r="A99" s="726"/>
      <c r="B99" s="421" t="s">
        <v>41</v>
      </c>
      <c r="C99" s="415">
        <v>-2224.324505</v>
      </c>
      <c r="D99" s="415">
        <v>779.93312999999989</v>
      </c>
      <c r="E99" s="415">
        <v>574.88875299999927</v>
      </c>
      <c r="F99" s="415">
        <v>56.515572999999677</v>
      </c>
      <c r="G99" s="415">
        <v>-1069.8991900000001</v>
      </c>
      <c r="H99" s="415">
        <v>-200.32433900000069</v>
      </c>
      <c r="I99" s="415">
        <v>-202.51954799999999</v>
      </c>
      <c r="J99" s="415">
        <v>-2285.7301259999949</v>
      </c>
    </row>
    <row r="100" spans="1:10" x14ac:dyDescent="0.2">
      <c r="A100" s="731">
        <v>2003</v>
      </c>
      <c r="B100" s="409" t="s">
        <v>42</v>
      </c>
      <c r="C100" s="417">
        <v>728.06131599999992</v>
      </c>
      <c r="D100" s="417">
        <v>1131.3913110000003</v>
      </c>
      <c r="E100" s="417">
        <v>8436.7950170000004</v>
      </c>
      <c r="F100" s="417">
        <v>2936.9259080000002</v>
      </c>
      <c r="G100" s="417">
        <v>187.19528100000002</v>
      </c>
      <c r="H100" s="417">
        <v>1857.9084249999999</v>
      </c>
      <c r="I100" s="417">
        <v>193.68976699999999</v>
      </c>
      <c r="J100" s="417">
        <v>15471.967025000013</v>
      </c>
    </row>
    <row r="101" spans="1:10" x14ac:dyDescent="0.2">
      <c r="A101" s="725"/>
      <c r="B101" s="26" t="s">
        <v>43</v>
      </c>
      <c r="C101" s="396">
        <v>553.37784299999998</v>
      </c>
      <c r="D101" s="396">
        <v>1150.833396</v>
      </c>
      <c r="E101" s="396">
        <v>8175.6983830000027</v>
      </c>
      <c r="F101" s="396">
        <v>2003.8170030000001</v>
      </c>
      <c r="G101" s="396">
        <v>488.88491899999985</v>
      </c>
      <c r="H101" s="396">
        <v>714.17903299999989</v>
      </c>
      <c r="I101" s="396">
        <v>322.26665500000001</v>
      </c>
      <c r="J101" s="396">
        <v>13409.057231999999</v>
      </c>
    </row>
    <row r="102" spans="1:10" x14ac:dyDescent="0.2">
      <c r="A102" s="725"/>
      <c r="B102" s="26" t="s">
        <v>32</v>
      </c>
      <c r="C102" s="396">
        <v>-247.20913199999995</v>
      </c>
      <c r="D102" s="396">
        <v>440.8464899999999</v>
      </c>
      <c r="E102" s="396">
        <v>1363.8802050000013</v>
      </c>
      <c r="F102" s="396">
        <v>-1313.6655519999995</v>
      </c>
      <c r="G102" s="396">
        <v>-1094.4806350000003</v>
      </c>
      <c r="H102" s="396">
        <v>-1196.735752999999</v>
      </c>
      <c r="I102" s="396">
        <v>-133.94288800000004</v>
      </c>
      <c r="J102" s="396">
        <v>-2181.3072649999958</v>
      </c>
    </row>
    <row r="103" spans="1:10" x14ac:dyDescent="0.2">
      <c r="A103" s="725"/>
      <c r="B103" s="26" t="s">
        <v>33</v>
      </c>
      <c r="C103" s="396">
        <v>752.96187799999996</v>
      </c>
      <c r="D103" s="396">
        <v>1468.8586799999998</v>
      </c>
      <c r="E103" s="396">
        <v>8175.6845639999992</v>
      </c>
      <c r="F103" s="396">
        <v>1320.6889230000002</v>
      </c>
      <c r="G103" s="396">
        <v>417.48571300000003</v>
      </c>
      <c r="H103" s="396">
        <v>2298.80359</v>
      </c>
      <c r="I103" s="396">
        <v>86.038720999999981</v>
      </c>
      <c r="J103" s="396">
        <v>14520.522068999995</v>
      </c>
    </row>
    <row r="104" spans="1:10" x14ac:dyDescent="0.2">
      <c r="A104" s="725"/>
      <c r="B104" s="26" t="s">
        <v>34</v>
      </c>
      <c r="C104" s="396">
        <v>712.55482199999994</v>
      </c>
      <c r="D104" s="396">
        <v>853.50101099999995</v>
      </c>
      <c r="E104" s="396">
        <v>8293.8874269999997</v>
      </c>
      <c r="F104" s="396">
        <v>2546.2424780000001</v>
      </c>
      <c r="G104" s="396">
        <v>356.38710200000003</v>
      </c>
      <c r="H104" s="396">
        <v>1114.7340800000002</v>
      </c>
      <c r="I104" s="396">
        <v>169.03518800000003</v>
      </c>
      <c r="J104" s="396">
        <v>14046.342108000001</v>
      </c>
    </row>
    <row r="105" spans="1:10" x14ac:dyDescent="0.2">
      <c r="A105" s="725"/>
      <c r="B105" s="26" t="s">
        <v>35</v>
      </c>
      <c r="C105" s="396">
        <v>-2599.0346989999998</v>
      </c>
      <c r="D105" s="396">
        <v>583.30717000000004</v>
      </c>
      <c r="E105" s="396">
        <v>1981.2364979999984</v>
      </c>
      <c r="F105" s="396">
        <v>-254.00776399999995</v>
      </c>
      <c r="G105" s="396">
        <v>-250.76187099999993</v>
      </c>
      <c r="H105" s="396">
        <v>83.626371999999719</v>
      </c>
      <c r="I105" s="396">
        <v>-91.773349999999937</v>
      </c>
      <c r="J105" s="396">
        <v>-547.40764399999898</v>
      </c>
    </row>
    <row r="106" spans="1:10" x14ac:dyDescent="0.2">
      <c r="A106" s="725"/>
      <c r="B106" s="26" t="s">
        <v>36</v>
      </c>
      <c r="C106" s="396">
        <v>1305.513455</v>
      </c>
      <c r="D106" s="396">
        <v>936.8646040000001</v>
      </c>
      <c r="E106" s="396">
        <v>7803.8649060000025</v>
      </c>
      <c r="F106" s="396">
        <v>1793.8499830000001</v>
      </c>
      <c r="G106" s="396">
        <v>-110.01147600000002</v>
      </c>
      <c r="H106" s="396">
        <v>624.56526899999994</v>
      </c>
      <c r="I106" s="396">
        <v>166.98506900000001</v>
      </c>
      <c r="J106" s="396">
        <v>12521.631810000006</v>
      </c>
    </row>
    <row r="107" spans="1:10" x14ac:dyDescent="0.2">
      <c r="A107" s="725"/>
      <c r="B107" s="26" t="s">
        <v>37</v>
      </c>
      <c r="C107" s="396">
        <v>605.21532400000001</v>
      </c>
      <c r="D107" s="396">
        <v>943.1107199999999</v>
      </c>
      <c r="E107" s="396">
        <v>5602.8790809999991</v>
      </c>
      <c r="F107" s="396">
        <v>1085.177782</v>
      </c>
      <c r="G107" s="396">
        <v>314.47969599999999</v>
      </c>
      <c r="H107" s="396">
        <v>531.95335</v>
      </c>
      <c r="I107" s="396">
        <v>96.077176000000009</v>
      </c>
      <c r="J107" s="396">
        <v>9178.8931289999964</v>
      </c>
    </row>
    <row r="108" spans="1:10" x14ac:dyDescent="0.2">
      <c r="A108" s="725"/>
      <c r="B108" s="26" t="s">
        <v>38</v>
      </c>
      <c r="C108" s="396">
        <v>-141.90650899999991</v>
      </c>
      <c r="D108" s="396">
        <v>533.67296800000031</v>
      </c>
      <c r="E108" s="396">
        <v>-1609.8987469999993</v>
      </c>
      <c r="F108" s="396">
        <v>-678.07551799999965</v>
      </c>
      <c r="G108" s="396">
        <v>142.49426999999991</v>
      </c>
      <c r="H108" s="396">
        <v>-767.19870400000036</v>
      </c>
      <c r="I108" s="396">
        <v>-213.79229799999996</v>
      </c>
      <c r="J108" s="396">
        <v>-2734.7045379999981</v>
      </c>
    </row>
    <row r="109" spans="1:10" x14ac:dyDescent="0.2">
      <c r="A109" s="725"/>
      <c r="B109" s="26" t="s">
        <v>39</v>
      </c>
      <c r="C109" s="396">
        <v>1064.8399379999998</v>
      </c>
      <c r="D109" s="396">
        <v>1500.4567099999999</v>
      </c>
      <c r="E109" s="396">
        <v>5496.3691190000009</v>
      </c>
      <c r="F109" s="396">
        <v>765.26409899999976</v>
      </c>
      <c r="G109" s="396">
        <v>178.67121099999997</v>
      </c>
      <c r="H109" s="396">
        <v>857.40677200000005</v>
      </c>
      <c r="I109" s="396">
        <v>78.742459000000011</v>
      </c>
      <c r="J109" s="396">
        <v>9941.7503080000024</v>
      </c>
    </row>
    <row r="110" spans="1:10" x14ac:dyDescent="0.2">
      <c r="A110" s="725"/>
      <c r="B110" s="26" t="s">
        <v>40</v>
      </c>
      <c r="C110" s="396">
        <v>785.52086199999997</v>
      </c>
      <c r="D110" s="396">
        <v>1242.20903</v>
      </c>
      <c r="E110" s="396">
        <v>5139.4298859999981</v>
      </c>
      <c r="F110" s="396">
        <v>876.98226899999997</v>
      </c>
      <c r="G110" s="396">
        <v>223.52213399999999</v>
      </c>
      <c r="H110" s="396">
        <v>735.47540299999991</v>
      </c>
      <c r="I110" s="396">
        <v>200.881114</v>
      </c>
      <c r="J110" s="396">
        <v>9204.0206980000003</v>
      </c>
    </row>
    <row r="111" spans="1:10" ht="13.5" thickBot="1" x14ac:dyDescent="0.25">
      <c r="A111" s="726"/>
      <c r="B111" s="421" t="s">
        <v>41</v>
      </c>
      <c r="C111" s="415">
        <v>-1876.867917</v>
      </c>
      <c r="D111" s="415">
        <v>1710.3812580000003</v>
      </c>
      <c r="E111" s="415">
        <v>217.20335000000341</v>
      </c>
      <c r="F111" s="415">
        <v>182.72935799999959</v>
      </c>
      <c r="G111" s="415">
        <v>2431.8262549999999</v>
      </c>
      <c r="H111" s="415">
        <v>-1.7794050000002244</v>
      </c>
      <c r="I111" s="415">
        <v>-273.497029</v>
      </c>
      <c r="J111" s="415">
        <v>2389.9958700000061</v>
      </c>
    </row>
    <row r="112" spans="1:10" x14ac:dyDescent="0.2">
      <c r="A112" s="731">
        <v>2004</v>
      </c>
      <c r="B112" s="409" t="s">
        <v>42</v>
      </c>
      <c r="C112" s="417">
        <v>635.18799200000001</v>
      </c>
      <c r="D112" s="417">
        <v>1411.9834679999999</v>
      </c>
      <c r="E112" s="417">
        <v>5729.0013309999995</v>
      </c>
      <c r="F112" s="417">
        <v>1252.2958400000002</v>
      </c>
      <c r="G112" s="417">
        <v>166.37934700000002</v>
      </c>
      <c r="H112" s="417">
        <v>1382.485197</v>
      </c>
      <c r="I112" s="417">
        <v>-29.560375000000008</v>
      </c>
      <c r="J112" s="417">
        <v>10547.772800000002</v>
      </c>
    </row>
    <row r="113" spans="1:10" x14ac:dyDescent="0.2">
      <c r="A113" s="725"/>
      <c r="B113" s="26" t="s">
        <v>43</v>
      </c>
      <c r="C113" s="396">
        <v>712.073173</v>
      </c>
      <c r="D113" s="396">
        <v>1273.786241</v>
      </c>
      <c r="E113" s="396">
        <v>5485.5114459999986</v>
      </c>
      <c r="F113" s="396">
        <v>1186.0541290000001</v>
      </c>
      <c r="G113" s="396">
        <v>78.822690999999992</v>
      </c>
      <c r="H113" s="396">
        <v>1393.9143789999998</v>
      </c>
      <c r="I113" s="396">
        <v>65.755916999999997</v>
      </c>
      <c r="J113" s="396">
        <v>10195.917976000001</v>
      </c>
    </row>
    <row r="114" spans="1:10" x14ac:dyDescent="0.2">
      <c r="A114" s="725"/>
      <c r="B114" s="26" t="s">
        <v>32</v>
      </c>
      <c r="C114" s="396">
        <v>224.84864200000015</v>
      </c>
      <c r="D114" s="396">
        <v>974.65224900000021</v>
      </c>
      <c r="E114" s="396">
        <v>2687.8681439999964</v>
      </c>
      <c r="F114" s="396">
        <v>1093.8041050000002</v>
      </c>
      <c r="G114" s="396">
        <v>-587.59579400000007</v>
      </c>
      <c r="H114" s="396">
        <v>-14.022355000000061</v>
      </c>
      <c r="I114" s="396">
        <v>-47.744408000000021</v>
      </c>
      <c r="J114" s="396">
        <v>4331.8105829999986</v>
      </c>
    </row>
    <row r="115" spans="1:10" x14ac:dyDescent="0.2">
      <c r="A115" s="725"/>
      <c r="B115" s="26" t="s">
        <v>33</v>
      </c>
      <c r="C115" s="396">
        <v>1244.370829</v>
      </c>
      <c r="D115" s="396">
        <v>1092.548495</v>
      </c>
      <c r="E115" s="396">
        <v>7123.2856649999994</v>
      </c>
      <c r="F115" s="396">
        <v>1297.2719729999999</v>
      </c>
      <c r="G115" s="396">
        <v>220.15181599999994</v>
      </c>
      <c r="H115" s="396">
        <v>692.15522800000008</v>
      </c>
      <c r="I115" s="396">
        <v>160.99402599999999</v>
      </c>
      <c r="J115" s="396">
        <v>11830.778031999995</v>
      </c>
    </row>
    <row r="116" spans="1:10" x14ac:dyDescent="0.2">
      <c r="A116" s="725"/>
      <c r="B116" s="26" t="s">
        <v>34</v>
      </c>
      <c r="C116" s="396">
        <v>589.90783399999998</v>
      </c>
      <c r="D116" s="396">
        <v>1235.0115799999999</v>
      </c>
      <c r="E116" s="396">
        <v>7533.8542549999984</v>
      </c>
      <c r="F116" s="396">
        <v>1022.2744079999998</v>
      </c>
      <c r="G116" s="396">
        <v>1346.286157</v>
      </c>
      <c r="H116" s="396">
        <v>974.83776699999976</v>
      </c>
      <c r="I116" s="396">
        <v>160.142312</v>
      </c>
      <c r="J116" s="396">
        <v>12862.314312999995</v>
      </c>
    </row>
    <row r="117" spans="1:10" x14ac:dyDescent="0.2">
      <c r="A117" s="725"/>
      <c r="B117" s="26" t="s">
        <v>35</v>
      </c>
      <c r="C117" s="396">
        <v>-2583.1606069999998</v>
      </c>
      <c r="D117" s="396">
        <v>1055.0665210000002</v>
      </c>
      <c r="E117" s="396">
        <v>471.59612899999775</v>
      </c>
      <c r="F117" s="396">
        <v>-562.93003099999987</v>
      </c>
      <c r="G117" s="396">
        <v>-553.39401999999995</v>
      </c>
      <c r="H117" s="396">
        <v>-27.772710999999617</v>
      </c>
      <c r="I117" s="396">
        <v>143.00792899999999</v>
      </c>
      <c r="J117" s="396">
        <v>-2057.5867899999939</v>
      </c>
    </row>
    <row r="118" spans="1:10" x14ac:dyDescent="0.2">
      <c r="A118" s="725"/>
      <c r="B118" s="26" t="s">
        <v>36</v>
      </c>
      <c r="C118" s="396">
        <v>621.92570499999999</v>
      </c>
      <c r="D118" s="396">
        <v>1554.5453229999998</v>
      </c>
      <c r="E118" s="396">
        <v>6351.6614820000013</v>
      </c>
      <c r="F118" s="396">
        <v>1112.4522790000001</v>
      </c>
      <c r="G118" s="396">
        <v>61.01237900000001</v>
      </c>
      <c r="H118" s="396">
        <v>374.48000300000012</v>
      </c>
      <c r="I118" s="396">
        <v>97.000840999999994</v>
      </c>
      <c r="J118" s="396">
        <v>10173.078012000002</v>
      </c>
    </row>
    <row r="119" spans="1:10" x14ac:dyDescent="0.2">
      <c r="A119" s="725"/>
      <c r="B119" s="26" t="s">
        <v>37</v>
      </c>
      <c r="C119" s="396">
        <v>919.21357100000012</v>
      </c>
      <c r="D119" s="396">
        <v>1249.7964790000001</v>
      </c>
      <c r="E119" s="396">
        <v>4814.0663060000006</v>
      </c>
      <c r="F119" s="396">
        <v>1139.7468730000001</v>
      </c>
      <c r="G119" s="396">
        <v>43.470073999999997</v>
      </c>
      <c r="H119" s="396">
        <v>586.76530300000002</v>
      </c>
      <c r="I119" s="396">
        <v>45.731933000000005</v>
      </c>
      <c r="J119" s="396">
        <v>8798.7905389999978</v>
      </c>
    </row>
    <row r="120" spans="1:10" x14ac:dyDescent="0.2">
      <c r="A120" s="725"/>
      <c r="B120" s="26" t="s">
        <v>38</v>
      </c>
      <c r="C120" s="396">
        <v>42.112275000000068</v>
      </c>
      <c r="D120" s="396">
        <v>849.34112600000003</v>
      </c>
      <c r="E120" s="396">
        <v>137.79886500000066</v>
      </c>
      <c r="F120" s="396">
        <v>547.77618600000005</v>
      </c>
      <c r="G120" s="396">
        <v>-235.88461499999994</v>
      </c>
      <c r="H120" s="396">
        <v>-382.0027990000001</v>
      </c>
      <c r="I120" s="396">
        <v>-58.722006999999962</v>
      </c>
      <c r="J120" s="396">
        <v>900.41903100000127</v>
      </c>
    </row>
    <row r="121" spans="1:10" x14ac:dyDescent="0.2">
      <c r="A121" s="725"/>
      <c r="B121" s="26" t="s">
        <v>39</v>
      </c>
      <c r="C121" s="396">
        <v>1200.0062129999999</v>
      </c>
      <c r="D121" s="396">
        <v>1058.2999460000001</v>
      </c>
      <c r="E121" s="396">
        <v>5181.7710109999989</v>
      </c>
      <c r="F121" s="396">
        <v>1206.540759</v>
      </c>
      <c r="G121" s="396">
        <v>181.38242599999998</v>
      </c>
      <c r="H121" s="396">
        <v>691.13245000000006</v>
      </c>
      <c r="I121" s="396">
        <v>152.054385</v>
      </c>
      <c r="J121" s="396">
        <v>9671.1871900000006</v>
      </c>
    </row>
    <row r="122" spans="1:10" x14ac:dyDescent="0.2">
      <c r="A122" s="725"/>
      <c r="B122" s="26" t="s">
        <v>40</v>
      </c>
      <c r="C122" s="396">
        <v>699.57884300000001</v>
      </c>
      <c r="D122" s="396">
        <v>1814.9089840000001</v>
      </c>
      <c r="E122" s="396">
        <v>4666.469321999999</v>
      </c>
      <c r="F122" s="396">
        <v>1198.2187529999999</v>
      </c>
      <c r="G122" s="396">
        <v>43.702466999999984</v>
      </c>
      <c r="H122" s="396">
        <v>830.07913899999994</v>
      </c>
      <c r="I122" s="396">
        <v>123.60145600000001</v>
      </c>
      <c r="J122" s="396">
        <v>9376.5589640000035</v>
      </c>
    </row>
    <row r="123" spans="1:10" ht="13.5" thickBot="1" x14ac:dyDescent="0.25">
      <c r="A123" s="726"/>
      <c r="B123" s="421" t="s">
        <v>41</v>
      </c>
      <c r="C123" s="415">
        <v>-2407.4167019999995</v>
      </c>
      <c r="D123" s="415">
        <v>1542.9736109999994</v>
      </c>
      <c r="E123" s="415">
        <v>-2377.9623789999969</v>
      </c>
      <c r="F123" s="415">
        <v>-112.18318299999919</v>
      </c>
      <c r="G123" s="415">
        <v>-703.3963510000001</v>
      </c>
      <c r="H123" s="415">
        <v>499.69227099999989</v>
      </c>
      <c r="I123" s="415">
        <v>-63.06217300000003</v>
      </c>
      <c r="J123" s="415">
        <v>-3621.3549059999932</v>
      </c>
    </row>
    <row r="124" spans="1:10" x14ac:dyDescent="0.2">
      <c r="A124" s="731">
        <v>2005</v>
      </c>
      <c r="B124" s="409" t="s">
        <v>42</v>
      </c>
      <c r="C124" s="417">
        <v>743.40163900000005</v>
      </c>
      <c r="D124" s="417">
        <v>1932.5781160000001</v>
      </c>
      <c r="E124" s="417">
        <v>10794.862385</v>
      </c>
      <c r="F124" s="417">
        <v>1423.1657139999998</v>
      </c>
      <c r="G124" s="417">
        <v>205.05062100000001</v>
      </c>
      <c r="H124" s="417">
        <v>2613.9418689999998</v>
      </c>
      <c r="I124" s="417">
        <v>385.21858199999997</v>
      </c>
      <c r="J124" s="417">
        <v>18098.218926000005</v>
      </c>
    </row>
    <row r="125" spans="1:10" x14ac:dyDescent="0.2">
      <c r="A125" s="725"/>
      <c r="B125" s="26" t="s">
        <v>43</v>
      </c>
      <c r="C125" s="396">
        <v>540.546018</v>
      </c>
      <c r="D125" s="396">
        <v>2011.9339990000001</v>
      </c>
      <c r="E125" s="396">
        <v>8347.0519559999993</v>
      </c>
      <c r="F125" s="396">
        <v>1483.5179330000001</v>
      </c>
      <c r="G125" s="396">
        <v>291.292441</v>
      </c>
      <c r="H125" s="396">
        <v>2424.164162</v>
      </c>
      <c r="I125" s="396">
        <v>48.187998999999991</v>
      </c>
      <c r="J125" s="396">
        <v>15146.694507999997</v>
      </c>
    </row>
    <row r="126" spans="1:10" x14ac:dyDescent="0.2">
      <c r="A126" s="725"/>
      <c r="B126" s="26" t="s">
        <v>32</v>
      </c>
      <c r="C126" s="396">
        <v>124.12068999999997</v>
      </c>
      <c r="D126" s="396">
        <v>573.37142200000017</v>
      </c>
      <c r="E126" s="396">
        <v>1617.0615190000026</v>
      </c>
      <c r="F126" s="396">
        <v>-691.51960599999984</v>
      </c>
      <c r="G126" s="396">
        <v>-748.49749699999984</v>
      </c>
      <c r="H126" s="396">
        <v>890.65597200000047</v>
      </c>
      <c r="I126" s="396">
        <v>-308.57448899999986</v>
      </c>
      <c r="J126" s="396">
        <v>1456.6180109999987</v>
      </c>
    </row>
    <row r="127" spans="1:10" x14ac:dyDescent="0.2">
      <c r="A127" s="725"/>
      <c r="B127" s="26" t="s">
        <v>33</v>
      </c>
      <c r="C127" s="396">
        <v>453.63644599999998</v>
      </c>
      <c r="D127" s="396">
        <v>1939.9511749999999</v>
      </c>
      <c r="E127" s="396">
        <v>10586.114867999997</v>
      </c>
      <c r="F127" s="396">
        <v>2841.9747179999999</v>
      </c>
      <c r="G127" s="396">
        <v>142.98308099999997</v>
      </c>
      <c r="H127" s="396">
        <v>1674.0030099999999</v>
      </c>
      <c r="I127" s="396">
        <v>565.96427099999994</v>
      </c>
      <c r="J127" s="396">
        <v>18204.627568999997</v>
      </c>
    </row>
    <row r="128" spans="1:10" x14ac:dyDescent="0.2">
      <c r="A128" s="725"/>
      <c r="B128" s="26" t="s">
        <v>34</v>
      </c>
      <c r="C128" s="396">
        <v>680.2573809999999</v>
      </c>
      <c r="D128" s="396">
        <v>1993.9700650000002</v>
      </c>
      <c r="E128" s="396">
        <v>12465.889427999999</v>
      </c>
      <c r="F128" s="396">
        <v>2522.0812550000001</v>
      </c>
      <c r="G128" s="396">
        <v>150.69192099999998</v>
      </c>
      <c r="H128" s="396">
        <v>1031.1657240000002</v>
      </c>
      <c r="I128" s="396">
        <v>379.03642000000002</v>
      </c>
      <c r="J128" s="396">
        <v>19223.09219399999</v>
      </c>
    </row>
    <row r="129" spans="1:10" x14ac:dyDescent="0.2">
      <c r="A129" s="725"/>
      <c r="B129" s="26" t="s">
        <v>35</v>
      </c>
      <c r="C129" s="396">
        <v>-2638.1733999999997</v>
      </c>
      <c r="D129" s="396">
        <v>2269.4569489999994</v>
      </c>
      <c r="E129" s="396">
        <v>7583.3583830000061</v>
      </c>
      <c r="F129" s="396">
        <v>-367.80428700000084</v>
      </c>
      <c r="G129" s="396">
        <v>-708.27468400000021</v>
      </c>
      <c r="H129" s="396">
        <v>697.91628199999923</v>
      </c>
      <c r="I129" s="396">
        <v>-150.61600700000008</v>
      </c>
      <c r="J129" s="396">
        <v>6685.8632359999901</v>
      </c>
    </row>
    <row r="130" spans="1:10" x14ac:dyDescent="0.2">
      <c r="A130" s="725"/>
      <c r="B130" s="26" t="s">
        <v>36</v>
      </c>
      <c r="C130" s="396">
        <v>422.06944799999997</v>
      </c>
      <c r="D130" s="396">
        <v>1675.8165349999999</v>
      </c>
      <c r="E130" s="396">
        <v>12871.570645999996</v>
      </c>
      <c r="F130" s="396">
        <v>2293.2331909999998</v>
      </c>
      <c r="G130" s="396">
        <v>575.22975100000008</v>
      </c>
      <c r="H130" s="396">
        <v>1989.0020490000002</v>
      </c>
      <c r="I130" s="396">
        <v>262.06062899999995</v>
      </c>
      <c r="J130" s="396">
        <v>20088.982248999993</v>
      </c>
    </row>
    <row r="131" spans="1:10" x14ac:dyDescent="0.2">
      <c r="A131" s="725"/>
      <c r="B131" s="26" t="s">
        <v>37</v>
      </c>
      <c r="C131" s="396">
        <v>775.51435300000003</v>
      </c>
      <c r="D131" s="396">
        <v>3241.939633</v>
      </c>
      <c r="E131" s="396">
        <v>22071.692641000005</v>
      </c>
      <c r="F131" s="396">
        <v>3860.7164729999995</v>
      </c>
      <c r="G131" s="396">
        <v>198.19869500000004</v>
      </c>
      <c r="H131" s="396">
        <v>1760.5087100000001</v>
      </c>
      <c r="I131" s="396">
        <v>479.62547899999993</v>
      </c>
      <c r="J131" s="396">
        <v>32388.195984000013</v>
      </c>
    </row>
    <row r="132" spans="1:10" x14ac:dyDescent="0.2">
      <c r="A132" s="725"/>
      <c r="B132" s="26" t="s">
        <v>38</v>
      </c>
      <c r="C132" s="396">
        <v>-485.40282699999989</v>
      </c>
      <c r="D132" s="396">
        <v>400.70925700000043</v>
      </c>
      <c r="E132" s="396">
        <v>-2196.261387999999</v>
      </c>
      <c r="F132" s="396">
        <v>-3116.7045290000005</v>
      </c>
      <c r="G132" s="396">
        <v>-401.70176900000001</v>
      </c>
      <c r="H132" s="396">
        <v>-405.87292699999944</v>
      </c>
      <c r="I132" s="396">
        <v>33.602769999999964</v>
      </c>
      <c r="J132" s="396">
        <v>-6171.6314129999955</v>
      </c>
    </row>
    <row r="133" spans="1:10" x14ac:dyDescent="0.2">
      <c r="A133" s="725"/>
      <c r="B133" s="26" t="s">
        <v>39</v>
      </c>
      <c r="C133" s="396">
        <v>464.39640199999997</v>
      </c>
      <c r="D133" s="396">
        <v>2199.4634370000003</v>
      </c>
      <c r="E133" s="396">
        <v>13079.511445</v>
      </c>
      <c r="F133" s="396">
        <v>1506.3072729999999</v>
      </c>
      <c r="G133" s="396">
        <v>93.866705999999994</v>
      </c>
      <c r="H133" s="396">
        <v>1408.0562190000001</v>
      </c>
      <c r="I133" s="396">
        <v>207.12024199999999</v>
      </c>
      <c r="J133" s="396">
        <v>18958.721723999999</v>
      </c>
    </row>
    <row r="134" spans="1:10" x14ac:dyDescent="0.2">
      <c r="A134" s="725"/>
      <c r="B134" s="26" t="s">
        <v>40</v>
      </c>
      <c r="C134" s="396">
        <v>574.72025699999995</v>
      </c>
      <c r="D134" s="396">
        <v>1577.8355650000001</v>
      </c>
      <c r="E134" s="396">
        <v>10499.263398999999</v>
      </c>
      <c r="F134" s="396">
        <v>1047.3473460000002</v>
      </c>
      <c r="G134" s="396">
        <v>172.73374100000004</v>
      </c>
      <c r="H134" s="396">
        <v>923.66472799999985</v>
      </c>
      <c r="I134" s="396">
        <v>141.535695</v>
      </c>
      <c r="J134" s="396">
        <v>14937.100730999999</v>
      </c>
    </row>
    <row r="135" spans="1:10" ht="13.5" thickBot="1" x14ac:dyDescent="0.25">
      <c r="A135" s="726"/>
      <c r="B135" s="421" t="s">
        <v>41</v>
      </c>
      <c r="C135" s="415">
        <v>-2566.9705330000002</v>
      </c>
      <c r="D135" s="415">
        <v>1583.5028750000001</v>
      </c>
      <c r="E135" s="415">
        <v>4242.3277830000006</v>
      </c>
      <c r="F135" s="415">
        <v>-188.97224499999902</v>
      </c>
      <c r="G135" s="415">
        <v>-861.84322199999951</v>
      </c>
      <c r="H135" s="415">
        <v>1004.3444920000002</v>
      </c>
      <c r="I135" s="415">
        <v>-164.45601099999976</v>
      </c>
      <c r="J135" s="415">
        <v>3047.9331390000152</v>
      </c>
    </row>
    <row r="136" spans="1:10" x14ac:dyDescent="0.2">
      <c r="A136" s="731">
        <v>2006</v>
      </c>
      <c r="B136" s="409" t="s">
        <v>42</v>
      </c>
      <c r="C136" s="417">
        <v>549.36280399999998</v>
      </c>
      <c r="D136" s="417">
        <v>2190.0473499999998</v>
      </c>
      <c r="E136" s="417">
        <v>10030.33071</v>
      </c>
      <c r="F136" s="417">
        <v>1585.948435</v>
      </c>
      <c r="G136" s="417">
        <v>-14.631575</v>
      </c>
      <c r="H136" s="417">
        <v>1294.3542339999999</v>
      </c>
      <c r="I136" s="417">
        <v>203.87752800000001</v>
      </c>
      <c r="J136" s="417">
        <v>15839.289486000001</v>
      </c>
    </row>
    <row r="137" spans="1:10" x14ac:dyDescent="0.2">
      <c r="A137" s="725"/>
      <c r="B137" s="26" t="s">
        <v>43</v>
      </c>
      <c r="C137" s="396">
        <v>524.10184600000002</v>
      </c>
      <c r="D137" s="396">
        <v>1804.368172</v>
      </c>
      <c r="E137" s="396">
        <v>8620.0709439999991</v>
      </c>
      <c r="F137" s="396">
        <v>952.79239199999995</v>
      </c>
      <c r="G137" s="396">
        <v>128.899642</v>
      </c>
      <c r="H137" s="396">
        <v>955.40643299999999</v>
      </c>
      <c r="I137" s="396">
        <v>119.36570500000001</v>
      </c>
      <c r="J137" s="396">
        <v>13105.005133999999</v>
      </c>
    </row>
    <row r="138" spans="1:10" x14ac:dyDescent="0.2">
      <c r="A138" s="725"/>
      <c r="B138" s="26" t="s">
        <v>32</v>
      </c>
      <c r="C138" s="396">
        <v>19.579022999999999</v>
      </c>
      <c r="D138" s="396">
        <v>1545.903665</v>
      </c>
      <c r="E138" s="396">
        <v>9038.4095199999992</v>
      </c>
      <c r="F138" s="396">
        <v>932.15982799999995</v>
      </c>
      <c r="G138" s="396">
        <v>-69.799509</v>
      </c>
      <c r="H138" s="396">
        <v>1113.2621670000001</v>
      </c>
      <c r="I138" s="396">
        <v>79.877353999999997</v>
      </c>
      <c r="J138" s="396">
        <v>12659.392048</v>
      </c>
    </row>
    <row r="139" spans="1:10" x14ac:dyDescent="0.2">
      <c r="A139" s="725"/>
      <c r="B139" s="26" t="s">
        <v>33</v>
      </c>
      <c r="C139" s="396">
        <v>236.83732499999999</v>
      </c>
      <c r="D139" s="396">
        <v>1903.60403</v>
      </c>
      <c r="E139" s="396">
        <v>11243.786824000001</v>
      </c>
      <c r="F139" s="396">
        <v>1115.2078570000001</v>
      </c>
      <c r="G139" s="396">
        <v>840.77571499999999</v>
      </c>
      <c r="H139" s="396">
        <v>1070.7475469999999</v>
      </c>
      <c r="I139" s="396">
        <v>196.62720400000001</v>
      </c>
      <c r="J139" s="396">
        <v>16607.586502000002</v>
      </c>
    </row>
    <row r="140" spans="1:10" x14ac:dyDescent="0.2">
      <c r="A140" s="725"/>
      <c r="B140" s="26" t="s">
        <v>34</v>
      </c>
      <c r="C140" s="396">
        <v>553.15324199999998</v>
      </c>
      <c r="D140" s="396">
        <v>1846.38725</v>
      </c>
      <c r="E140" s="396">
        <v>12234.782802</v>
      </c>
      <c r="F140" s="396">
        <v>1352.2479760000001</v>
      </c>
      <c r="G140" s="396">
        <v>-623.27117499999997</v>
      </c>
      <c r="H140" s="396">
        <v>852.41308800000002</v>
      </c>
      <c r="I140" s="396">
        <v>264.026566</v>
      </c>
      <c r="J140" s="396">
        <v>16479.739749</v>
      </c>
    </row>
    <row r="141" spans="1:10" x14ac:dyDescent="0.2">
      <c r="A141" s="725"/>
      <c r="B141" s="26" t="s">
        <v>35</v>
      </c>
      <c r="C141" s="396">
        <v>-2696.4864940000002</v>
      </c>
      <c r="D141" s="396">
        <v>1843.6349620000001</v>
      </c>
      <c r="E141" s="396">
        <v>8122.2205469999999</v>
      </c>
      <c r="F141" s="396">
        <v>662.19853999999998</v>
      </c>
      <c r="G141" s="396">
        <v>1038.046192</v>
      </c>
      <c r="H141" s="396">
        <v>120.482202</v>
      </c>
      <c r="I141" s="396">
        <v>81.258931000000004</v>
      </c>
      <c r="J141" s="396">
        <v>9171.3548800000008</v>
      </c>
    </row>
    <row r="142" spans="1:10" x14ac:dyDescent="0.2">
      <c r="A142" s="725"/>
      <c r="B142" s="26" t="s">
        <v>36</v>
      </c>
      <c r="C142" s="396">
        <v>761.45546000000002</v>
      </c>
      <c r="D142" s="396">
        <v>4522.0047279999999</v>
      </c>
      <c r="E142" s="396">
        <v>10178.80968</v>
      </c>
      <c r="F142" s="396">
        <v>1363.2369369999999</v>
      </c>
      <c r="G142" s="396">
        <v>30.479624999999999</v>
      </c>
      <c r="H142" s="396">
        <v>1106.505226</v>
      </c>
      <c r="I142" s="396">
        <v>189.49506</v>
      </c>
      <c r="J142" s="396">
        <v>18151.986716000003</v>
      </c>
    </row>
    <row r="143" spans="1:10" x14ac:dyDescent="0.2">
      <c r="A143" s="725"/>
      <c r="B143" s="26" t="s">
        <v>37</v>
      </c>
      <c r="C143" s="396">
        <v>556.85390099999995</v>
      </c>
      <c r="D143" s="396">
        <v>2053.5358200000001</v>
      </c>
      <c r="E143" s="396">
        <v>9389.2509620000001</v>
      </c>
      <c r="F143" s="396">
        <v>1784.798464</v>
      </c>
      <c r="G143" s="396">
        <v>276.08423099999999</v>
      </c>
      <c r="H143" s="396">
        <v>1305.1642019999999</v>
      </c>
      <c r="I143" s="396">
        <v>105.62932600000001</v>
      </c>
      <c r="J143" s="396">
        <v>15471.316906</v>
      </c>
    </row>
    <row r="144" spans="1:10" x14ac:dyDescent="0.2">
      <c r="A144" s="725"/>
      <c r="B144" s="26" t="s">
        <v>38</v>
      </c>
      <c r="C144" s="396">
        <v>-171.89417299999999</v>
      </c>
      <c r="D144" s="396">
        <v>2437.203156</v>
      </c>
      <c r="E144" s="396">
        <v>6126.6351199999999</v>
      </c>
      <c r="F144" s="396">
        <v>686.21496999999999</v>
      </c>
      <c r="G144" s="396">
        <v>-194.82454200000001</v>
      </c>
      <c r="H144" s="396">
        <v>522.01008999999999</v>
      </c>
      <c r="I144" s="396">
        <v>-97.397908999999999</v>
      </c>
      <c r="J144" s="396">
        <v>9307.946711999999</v>
      </c>
    </row>
    <row r="145" spans="1:13" x14ac:dyDescent="0.2">
      <c r="A145" s="725"/>
      <c r="B145" s="26" t="s">
        <v>39</v>
      </c>
      <c r="C145" s="396">
        <v>475.94794400000001</v>
      </c>
      <c r="D145" s="396">
        <v>1820.6845189999999</v>
      </c>
      <c r="E145" s="396">
        <v>10056.42895</v>
      </c>
      <c r="F145" s="396">
        <v>1182.3021409999999</v>
      </c>
      <c r="G145" s="396">
        <v>-15.505570000000001</v>
      </c>
      <c r="H145" s="396">
        <v>1062.914059</v>
      </c>
      <c r="I145" s="396">
        <v>104.787736</v>
      </c>
      <c r="J145" s="396">
        <v>14687.559779000001</v>
      </c>
    </row>
    <row r="146" spans="1:13" x14ac:dyDescent="0.2">
      <c r="A146" s="725"/>
      <c r="B146" s="26" t="s">
        <v>40</v>
      </c>
      <c r="C146" s="396">
        <v>834.12619199999995</v>
      </c>
      <c r="D146" s="396">
        <v>1657.0510119999999</v>
      </c>
      <c r="E146" s="396">
        <v>10708.398622000001</v>
      </c>
      <c r="F146" s="396">
        <v>1503.0321750000001</v>
      </c>
      <c r="G146" s="396">
        <v>165.02016900000001</v>
      </c>
      <c r="H146" s="396">
        <v>999.90446199999997</v>
      </c>
      <c r="I146" s="396">
        <v>130.80368999999999</v>
      </c>
      <c r="J146" s="396">
        <v>15998.336322000001</v>
      </c>
    </row>
    <row r="147" spans="1:13" ht="13.5" thickBot="1" x14ac:dyDescent="0.25">
      <c r="A147" s="726"/>
      <c r="B147" s="421" t="s">
        <v>41</v>
      </c>
      <c r="C147" s="415">
        <v>-3157.920404</v>
      </c>
      <c r="D147" s="415">
        <v>1626.404393</v>
      </c>
      <c r="E147" s="415">
        <v>3497.428821</v>
      </c>
      <c r="F147" s="415">
        <v>1440.5384100000001</v>
      </c>
      <c r="G147" s="415">
        <v>-300.44407799999999</v>
      </c>
      <c r="H147" s="415">
        <v>928.78015600000003</v>
      </c>
      <c r="I147" s="415">
        <v>-153.65417099999999</v>
      </c>
      <c r="J147" s="415">
        <v>3881.1331270000001</v>
      </c>
      <c r="K147" s="34"/>
    </row>
    <row r="148" spans="1:13" x14ac:dyDescent="0.2">
      <c r="A148" s="731">
        <v>2007</v>
      </c>
      <c r="B148" s="409" t="s">
        <v>42</v>
      </c>
      <c r="C148" s="417">
        <v>556.06980399999998</v>
      </c>
      <c r="D148" s="417">
        <v>1714.2326640000001</v>
      </c>
      <c r="E148" s="417">
        <v>9000.5872780000009</v>
      </c>
      <c r="F148" s="417">
        <v>1589.74576</v>
      </c>
      <c r="G148" s="417">
        <v>-89.532395000000008</v>
      </c>
      <c r="H148" s="417">
        <v>1182.641627</v>
      </c>
      <c r="I148" s="417">
        <v>142.349704</v>
      </c>
      <c r="J148" s="417">
        <v>14096.094442000001</v>
      </c>
      <c r="M148" s="9"/>
    </row>
    <row r="149" spans="1:13" x14ac:dyDescent="0.2">
      <c r="A149" s="725"/>
      <c r="B149" s="80" t="s">
        <v>43</v>
      </c>
      <c r="C149" s="396">
        <v>455.57980800000001</v>
      </c>
      <c r="D149" s="396">
        <v>1145.1080080000002</v>
      </c>
      <c r="E149" s="396">
        <v>8299.2090559999997</v>
      </c>
      <c r="F149" s="396">
        <v>1526.582435</v>
      </c>
      <c r="G149" s="396">
        <v>38.336917</v>
      </c>
      <c r="H149" s="396">
        <v>488.85703699999999</v>
      </c>
      <c r="I149" s="396">
        <v>146.978475</v>
      </c>
      <c r="J149" s="396">
        <v>12100.651736</v>
      </c>
      <c r="M149" s="9"/>
    </row>
    <row r="150" spans="1:13" x14ac:dyDescent="0.2">
      <c r="A150" s="725"/>
      <c r="B150" s="80" t="s">
        <v>32</v>
      </c>
      <c r="C150" s="396">
        <v>126.48542699999996</v>
      </c>
      <c r="D150" s="396">
        <v>2082.3202099999999</v>
      </c>
      <c r="E150" s="396">
        <v>7085.5980600000003</v>
      </c>
      <c r="F150" s="396">
        <v>1433.894591</v>
      </c>
      <c r="G150" s="396">
        <v>-302.75635399999999</v>
      </c>
      <c r="H150" s="396">
        <v>2271.5080400000002</v>
      </c>
      <c r="I150" s="396">
        <v>76.709278999999981</v>
      </c>
      <c r="J150" s="396">
        <v>12773.759253000002</v>
      </c>
      <c r="M150" s="9"/>
    </row>
    <row r="151" spans="1:13" x14ac:dyDescent="0.2">
      <c r="A151" s="725"/>
      <c r="B151" s="80" t="s">
        <v>33</v>
      </c>
      <c r="C151" s="396">
        <v>432.70459299999999</v>
      </c>
      <c r="D151" s="396">
        <v>1408.0522120000001</v>
      </c>
      <c r="E151" s="396">
        <v>8130.7551609999991</v>
      </c>
      <c r="F151" s="396">
        <v>1446.908406</v>
      </c>
      <c r="G151" s="396">
        <v>-14.999020000000002</v>
      </c>
      <c r="H151" s="396">
        <v>1957.801925</v>
      </c>
      <c r="I151" s="396">
        <v>77.984792999999996</v>
      </c>
      <c r="J151" s="396">
        <v>13439.208069999999</v>
      </c>
      <c r="M151" s="9"/>
    </row>
    <row r="152" spans="1:13" x14ac:dyDescent="0.2">
      <c r="A152" s="725"/>
      <c r="B152" s="80" t="s">
        <v>34</v>
      </c>
      <c r="C152" s="396">
        <v>534.88953000000004</v>
      </c>
      <c r="D152" s="396">
        <v>2005.5624949999999</v>
      </c>
      <c r="E152" s="396">
        <v>9792.7183100000002</v>
      </c>
      <c r="F152" s="396">
        <v>1926.9773640000001</v>
      </c>
      <c r="G152" s="396">
        <v>234.811924</v>
      </c>
      <c r="H152" s="396">
        <v>1889.868847</v>
      </c>
      <c r="I152" s="396">
        <v>262.63380100000001</v>
      </c>
      <c r="J152" s="396">
        <v>16647.462271</v>
      </c>
      <c r="M152" s="9"/>
    </row>
    <row r="153" spans="1:13" x14ac:dyDescent="0.2">
      <c r="A153" s="725"/>
      <c r="B153" s="80" t="s">
        <v>35</v>
      </c>
      <c r="C153" s="396">
        <v>-2969.7796149999999</v>
      </c>
      <c r="D153" s="396">
        <v>3048.9055520000002</v>
      </c>
      <c r="E153" s="396">
        <v>9351.7246999999988</v>
      </c>
      <c r="F153" s="396">
        <v>1642.2552639999999</v>
      </c>
      <c r="G153" s="396">
        <v>-97.658833999999956</v>
      </c>
      <c r="H153" s="396">
        <v>1643.7762889999999</v>
      </c>
      <c r="I153" s="396">
        <v>-104.462332</v>
      </c>
      <c r="J153" s="396">
        <v>12514.761023999999</v>
      </c>
      <c r="M153" s="9"/>
    </row>
    <row r="154" spans="1:13" x14ac:dyDescent="0.2">
      <c r="A154" s="725"/>
      <c r="B154" s="80" t="s">
        <v>36</v>
      </c>
      <c r="C154" s="396">
        <v>416.64583399999998</v>
      </c>
      <c r="D154" s="396">
        <v>1636.0618059999999</v>
      </c>
      <c r="E154" s="396">
        <v>10500.516500000002</v>
      </c>
      <c r="F154" s="396">
        <v>2582.5261500000001</v>
      </c>
      <c r="G154" s="396">
        <v>669.65543400000001</v>
      </c>
      <c r="H154" s="396">
        <v>1612.9849290000002</v>
      </c>
      <c r="I154" s="396">
        <v>23.650349000000006</v>
      </c>
      <c r="J154" s="396">
        <v>17442.041002000002</v>
      </c>
      <c r="M154" s="9"/>
    </row>
    <row r="155" spans="1:13" x14ac:dyDescent="0.2">
      <c r="A155" s="725"/>
      <c r="B155" s="80" t="s">
        <v>37</v>
      </c>
      <c r="C155" s="396">
        <v>283.04905600000001</v>
      </c>
      <c r="D155" s="396">
        <v>2514.8039280000003</v>
      </c>
      <c r="E155" s="396">
        <v>9173.2985900000003</v>
      </c>
      <c r="F155" s="396">
        <v>2311.340678</v>
      </c>
      <c r="G155" s="396">
        <v>81.150328999999999</v>
      </c>
      <c r="H155" s="396">
        <v>1875.2415559999999</v>
      </c>
      <c r="I155" s="396">
        <v>432.92544500000002</v>
      </c>
      <c r="J155" s="396">
        <v>16671.809582000002</v>
      </c>
      <c r="M155" s="9"/>
    </row>
    <row r="156" spans="1:13" x14ac:dyDescent="0.2">
      <c r="A156" s="725"/>
      <c r="B156" s="80" t="s">
        <v>38</v>
      </c>
      <c r="C156" s="396">
        <v>-13.874839999999949</v>
      </c>
      <c r="D156" s="396">
        <v>1797.00776</v>
      </c>
      <c r="E156" s="396">
        <v>4967.3112799999999</v>
      </c>
      <c r="F156" s="396">
        <v>1266.9137470000001</v>
      </c>
      <c r="G156" s="396">
        <v>204.03132000000005</v>
      </c>
      <c r="H156" s="396">
        <v>1851.7210399999999</v>
      </c>
      <c r="I156" s="396">
        <v>416.63944600000002</v>
      </c>
      <c r="J156" s="396">
        <v>10489.749753</v>
      </c>
      <c r="M156" s="9"/>
    </row>
    <row r="157" spans="1:13" x14ac:dyDescent="0.2">
      <c r="A157" s="725"/>
      <c r="B157" s="80" t="s">
        <v>39</v>
      </c>
      <c r="C157" s="396">
        <v>446.75813299999999</v>
      </c>
      <c r="D157" s="396">
        <v>1744.334897</v>
      </c>
      <c r="E157" s="396">
        <v>7870.4922000000006</v>
      </c>
      <c r="F157" s="396">
        <v>1846.4191760000001</v>
      </c>
      <c r="G157" s="396">
        <v>1830.8977640000001</v>
      </c>
      <c r="H157" s="396">
        <v>2451.1986569999999</v>
      </c>
      <c r="I157" s="396">
        <v>248.23067900000001</v>
      </c>
      <c r="J157" s="396">
        <v>16438.331505999999</v>
      </c>
      <c r="M157" s="9"/>
    </row>
    <row r="158" spans="1:13" x14ac:dyDescent="0.2">
      <c r="A158" s="725"/>
      <c r="B158" s="80" t="s">
        <v>40</v>
      </c>
      <c r="C158" s="396">
        <v>1233.4587489999999</v>
      </c>
      <c r="D158" s="396">
        <v>2036.9320299999999</v>
      </c>
      <c r="E158" s="396">
        <v>7485.3094700000001</v>
      </c>
      <c r="F158" s="396">
        <v>2586.427177</v>
      </c>
      <c r="G158" s="396">
        <v>137.61652400000003</v>
      </c>
      <c r="H158" s="396">
        <v>2479.2972909999999</v>
      </c>
      <c r="I158" s="396">
        <v>148.57101799999998</v>
      </c>
      <c r="J158" s="396">
        <v>16107.612259</v>
      </c>
      <c r="M158" s="9"/>
    </row>
    <row r="159" spans="1:13" ht="13.5" thickBot="1" x14ac:dyDescent="0.25">
      <c r="A159" s="726"/>
      <c r="B159" s="411" t="s">
        <v>41</v>
      </c>
      <c r="C159" s="415">
        <v>-2853.7402480000001</v>
      </c>
      <c r="D159" s="415">
        <v>1877.2077009999994</v>
      </c>
      <c r="E159" s="415">
        <v>4354.5697900000014</v>
      </c>
      <c r="F159" s="415">
        <v>5333.5287700000008</v>
      </c>
      <c r="G159" s="415">
        <v>1198.83988</v>
      </c>
      <c r="H159" s="415">
        <v>3078.1387350000005</v>
      </c>
      <c r="I159" s="415">
        <v>84.262561999999889</v>
      </c>
      <c r="J159" s="415">
        <v>13072.807190000001</v>
      </c>
      <c r="M159" s="9"/>
    </row>
    <row r="160" spans="1:13" x14ac:dyDescent="0.2">
      <c r="A160" s="731">
        <v>2008</v>
      </c>
      <c r="B160" s="409" t="s">
        <v>42</v>
      </c>
      <c r="C160" s="417">
        <v>399.60991100000001</v>
      </c>
      <c r="D160" s="417">
        <v>1676.4874410000002</v>
      </c>
      <c r="E160" s="417">
        <v>7458.415817000001</v>
      </c>
      <c r="F160" s="417">
        <v>2043.3229379999998</v>
      </c>
      <c r="G160" s="417">
        <v>442.21926399999984</v>
      </c>
      <c r="H160" s="417">
        <v>2709.5725840000005</v>
      </c>
      <c r="I160" s="417">
        <v>160.885974</v>
      </c>
      <c r="J160" s="417">
        <v>14890.513929000001</v>
      </c>
      <c r="M160" s="9"/>
    </row>
    <row r="161" spans="1:13" x14ac:dyDescent="0.2">
      <c r="A161" s="725"/>
      <c r="B161" s="80" t="s">
        <v>43</v>
      </c>
      <c r="C161" s="396">
        <v>566.87400500000001</v>
      </c>
      <c r="D161" s="396">
        <v>1769.4702379999999</v>
      </c>
      <c r="E161" s="396">
        <v>6467.716128</v>
      </c>
      <c r="F161" s="396">
        <v>1772.5041700000002</v>
      </c>
      <c r="G161" s="396">
        <v>-1105.6186710000002</v>
      </c>
      <c r="H161" s="396">
        <v>4299.2176810000001</v>
      </c>
      <c r="I161" s="396">
        <v>151.26877899999999</v>
      </c>
      <c r="J161" s="396">
        <v>13921.43233</v>
      </c>
      <c r="M161" s="9"/>
    </row>
    <row r="162" spans="1:13" x14ac:dyDescent="0.2">
      <c r="A162" s="725"/>
      <c r="B162" s="80" t="s">
        <v>32</v>
      </c>
      <c r="C162" s="396">
        <v>-366.11111299999999</v>
      </c>
      <c r="D162" s="396">
        <v>1925.941724</v>
      </c>
      <c r="E162" s="396">
        <v>3045.9341949999998</v>
      </c>
      <c r="F162" s="396">
        <v>1998.0179250000001</v>
      </c>
      <c r="G162" s="396">
        <v>1518.486719</v>
      </c>
      <c r="H162" s="396">
        <v>6165.4290330000003</v>
      </c>
      <c r="I162" s="396">
        <v>-75.097155000000015</v>
      </c>
      <c r="J162" s="396">
        <v>14212.601328000001</v>
      </c>
      <c r="M162" s="9"/>
    </row>
    <row r="163" spans="1:13" x14ac:dyDescent="0.2">
      <c r="A163" s="725"/>
      <c r="B163" s="80" t="s">
        <v>33</v>
      </c>
      <c r="C163" s="396">
        <v>453.82415800000001</v>
      </c>
      <c r="D163" s="396">
        <v>1138.9925540000002</v>
      </c>
      <c r="E163" s="396">
        <v>8736.9802369999998</v>
      </c>
      <c r="F163" s="396">
        <v>1228.47819</v>
      </c>
      <c r="G163" s="396">
        <v>869.20147399999996</v>
      </c>
      <c r="H163" s="396">
        <v>3200.9658450000002</v>
      </c>
      <c r="I163" s="396">
        <v>316.12652600000001</v>
      </c>
      <c r="J163" s="396">
        <v>15944.568984</v>
      </c>
      <c r="M163" s="9"/>
    </row>
    <row r="164" spans="1:13" x14ac:dyDescent="0.2">
      <c r="A164" s="725"/>
      <c r="B164" s="80" t="s">
        <v>34</v>
      </c>
      <c r="C164" s="396">
        <v>373.706185</v>
      </c>
      <c r="D164" s="396">
        <v>1434.5413059999998</v>
      </c>
      <c r="E164" s="396">
        <v>8035.3277070000004</v>
      </c>
      <c r="F164" s="396">
        <v>2253.1716329999999</v>
      </c>
      <c r="G164" s="396">
        <v>253.75382399999998</v>
      </c>
      <c r="H164" s="396">
        <v>3976.9235440000002</v>
      </c>
      <c r="I164" s="396">
        <v>287.76195799999999</v>
      </c>
      <c r="J164" s="396">
        <v>16615.186157</v>
      </c>
      <c r="M164" s="9"/>
    </row>
    <row r="165" spans="1:13" x14ac:dyDescent="0.2">
      <c r="A165" s="725"/>
      <c r="B165" s="80" t="s">
        <v>35</v>
      </c>
      <c r="C165" s="396">
        <v>-2745.3393839999999</v>
      </c>
      <c r="D165" s="396">
        <v>1570.166291</v>
      </c>
      <c r="E165" s="396">
        <v>5686.8399740000004</v>
      </c>
      <c r="F165" s="396">
        <v>2275.7041950000003</v>
      </c>
      <c r="G165" s="396">
        <v>1107.737871</v>
      </c>
      <c r="H165" s="396">
        <v>3954.1077489999998</v>
      </c>
      <c r="I165" s="396">
        <v>388.50525399999981</v>
      </c>
      <c r="J165" s="396">
        <v>12237.721950000001</v>
      </c>
      <c r="M165" s="9"/>
    </row>
    <row r="166" spans="1:13" x14ac:dyDescent="0.2">
      <c r="A166" s="725"/>
      <c r="B166" s="80" t="s">
        <v>36</v>
      </c>
      <c r="C166" s="396">
        <v>391.102352</v>
      </c>
      <c r="D166" s="396">
        <v>1873.4117839999999</v>
      </c>
      <c r="E166" s="396">
        <v>7697.179490999999</v>
      </c>
      <c r="F166" s="396">
        <v>2541.7807319999997</v>
      </c>
      <c r="G166" s="396">
        <v>393.41281899999996</v>
      </c>
      <c r="H166" s="396">
        <v>2761.5792799999995</v>
      </c>
      <c r="I166" s="396">
        <v>157.23081900000005</v>
      </c>
      <c r="J166" s="396">
        <v>15815.697276999997</v>
      </c>
      <c r="M166" s="9"/>
    </row>
    <row r="167" spans="1:13" x14ac:dyDescent="0.2">
      <c r="A167" s="725"/>
      <c r="B167" s="80" t="s">
        <v>37</v>
      </c>
      <c r="C167" s="396">
        <v>354.28490799999997</v>
      </c>
      <c r="D167" s="396">
        <v>1624.106307</v>
      </c>
      <c r="E167" s="396">
        <v>4857.7339590000011</v>
      </c>
      <c r="F167" s="396">
        <v>2006.8438659999999</v>
      </c>
      <c r="G167" s="396">
        <v>327.12476100000003</v>
      </c>
      <c r="H167" s="396">
        <v>2221.4152309999999</v>
      </c>
      <c r="I167" s="396">
        <v>72.153143999999998</v>
      </c>
      <c r="J167" s="396">
        <v>11463.662175999998</v>
      </c>
      <c r="M167" s="9"/>
    </row>
    <row r="168" spans="1:13" x14ac:dyDescent="0.2">
      <c r="A168" s="725"/>
      <c r="B168" s="80" t="s">
        <v>38</v>
      </c>
      <c r="C168" s="396">
        <v>-406.91619699999995</v>
      </c>
      <c r="D168" s="396">
        <v>1363.7069630000001</v>
      </c>
      <c r="E168" s="396">
        <v>2522.8382440000005</v>
      </c>
      <c r="F168" s="396">
        <v>2246.3356989999997</v>
      </c>
      <c r="G168" s="396">
        <v>162.90536599999996</v>
      </c>
      <c r="H168" s="396">
        <v>2341.1600409999996</v>
      </c>
      <c r="I168" s="396">
        <v>-65.965030999999982</v>
      </c>
      <c r="J168" s="396">
        <v>8164.0650850000002</v>
      </c>
      <c r="M168" s="9"/>
    </row>
    <row r="169" spans="1:13" x14ac:dyDescent="0.2">
      <c r="A169" s="725"/>
      <c r="B169" s="80" t="s">
        <v>39</v>
      </c>
      <c r="C169" s="396">
        <v>814.25293399999998</v>
      </c>
      <c r="D169" s="396">
        <v>1376.3390159999999</v>
      </c>
      <c r="E169" s="396">
        <v>4716.6736770000007</v>
      </c>
      <c r="F169" s="396">
        <v>2123.2351290000001</v>
      </c>
      <c r="G169" s="396">
        <v>148.21867600000002</v>
      </c>
      <c r="H169" s="396">
        <v>3274.1022749999997</v>
      </c>
      <c r="I169" s="396">
        <v>49.352041999999997</v>
      </c>
      <c r="J169" s="396">
        <v>12502.173749000001</v>
      </c>
      <c r="M169" s="9"/>
    </row>
    <row r="170" spans="1:13" x14ac:dyDescent="0.2">
      <c r="A170" s="725"/>
      <c r="B170" s="80" t="s">
        <v>40</v>
      </c>
      <c r="C170" s="396">
        <v>768.32545999999991</v>
      </c>
      <c r="D170" s="396">
        <v>1798.2868130000002</v>
      </c>
      <c r="E170" s="396">
        <v>5157.8882720000001</v>
      </c>
      <c r="F170" s="396">
        <v>2355.1110979999999</v>
      </c>
      <c r="G170" s="396">
        <v>243.79402499999998</v>
      </c>
      <c r="H170" s="396">
        <v>4049.3484400000002</v>
      </c>
      <c r="I170" s="396">
        <v>51.670176000000026</v>
      </c>
      <c r="J170" s="396">
        <v>14424.424283999999</v>
      </c>
      <c r="M170" s="9"/>
    </row>
    <row r="171" spans="1:13" ht="13.5" thickBot="1" x14ac:dyDescent="0.25">
      <c r="A171" s="725"/>
      <c r="B171" s="421" t="s">
        <v>41</v>
      </c>
      <c r="C171" s="415">
        <v>-2472.8996990000001</v>
      </c>
      <c r="D171" s="415">
        <v>2125.1289159999997</v>
      </c>
      <c r="E171" s="415">
        <v>1164.3692100000007</v>
      </c>
      <c r="F171" s="415">
        <v>1610.9302960000005</v>
      </c>
      <c r="G171" s="415">
        <v>-184.64571799999999</v>
      </c>
      <c r="H171" s="415">
        <v>3891.1793209999996</v>
      </c>
      <c r="I171" s="415">
        <v>-113.31890900000002</v>
      </c>
      <c r="J171" s="415">
        <v>6020.7434170000006</v>
      </c>
      <c r="M171" s="9"/>
    </row>
    <row r="172" spans="1:13" x14ac:dyDescent="0.2">
      <c r="A172" s="733">
        <v>2009</v>
      </c>
      <c r="B172" s="409" t="s">
        <v>42</v>
      </c>
      <c r="C172" s="417">
        <v>563.47582399999988</v>
      </c>
      <c r="D172" s="417">
        <v>1526.405225</v>
      </c>
      <c r="E172" s="417">
        <v>4823.0998190000009</v>
      </c>
      <c r="F172" s="417">
        <v>2543.7597410000008</v>
      </c>
      <c r="G172" s="417">
        <v>155.31741800000003</v>
      </c>
      <c r="H172" s="417">
        <v>3054.2420619999998</v>
      </c>
      <c r="I172" s="420">
        <v>104.31668999999999</v>
      </c>
      <c r="J172" s="417">
        <v>12770.616779</v>
      </c>
    </row>
    <row r="173" spans="1:13" x14ac:dyDescent="0.2">
      <c r="A173" s="734"/>
      <c r="B173" s="80" t="s">
        <v>43</v>
      </c>
      <c r="C173" s="396">
        <v>474.29801099999997</v>
      </c>
      <c r="D173" s="396">
        <v>888.29754899999989</v>
      </c>
      <c r="E173" s="396">
        <v>5582.4423740000038</v>
      </c>
      <c r="F173" s="396">
        <v>3170.007122</v>
      </c>
      <c r="G173" s="396">
        <v>150.61812599999999</v>
      </c>
      <c r="H173" s="396">
        <v>1905.8538550000001</v>
      </c>
      <c r="I173" s="418">
        <v>193.16855200000001</v>
      </c>
      <c r="J173" s="396">
        <v>12364.685589000001</v>
      </c>
    </row>
    <row r="174" spans="1:13" x14ac:dyDescent="0.2">
      <c r="A174" s="734"/>
      <c r="B174" s="80" t="s">
        <v>32</v>
      </c>
      <c r="C174" s="396">
        <v>-348.70692000000008</v>
      </c>
      <c r="D174" s="396">
        <v>1452.8145830000001</v>
      </c>
      <c r="E174" s="396">
        <v>5185.2162540000027</v>
      </c>
      <c r="F174" s="396">
        <v>2220.9872299999997</v>
      </c>
      <c r="G174" s="396">
        <v>-99.962024999999983</v>
      </c>
      <c r="H174" s="396">
        <v>1724.0650189999997</v>
      </c>
      <c r="I174" s="418">
        <v>-55.109552000000008</v>
      </c>
      <c r="J174" s="396">
        <v>10079.304589000001</v>
      </c>
    </row>
    <row r="175" spans="1:13" x14ac:dyDescent="0.2">
      <c r="A175" s="734"/>
      <c r="B175" s="80" t="s">
        <v>33</v>
      </c>
      <c r="C175" s="396">
        <v>511.35854600000005</v>
      </c>
      <c r="D175" s="396">
        <v>962.87913300000014</v>
      </c>
      <c r="E175" s="396">
        <v>5741.8967169999996</v>
      </c>
      <c r="F175" s="396">
        <v>2742.3421559999997</v>
      </c>
      <c r="G175" s="396">
        <v>251.839507</v>
      </c>
      <c r="H175" s="396">
        <v>3086.6561699999997</v>
      </c>
      <c r="I175" s="418">
        <v>146.75776099999996</v>
      </c>
      <c r="J175" s="396">
        <v>13443.729990000002</v>
      </c>
    </row>
    <row r="176" spans="1:13" x14ac:dyDescent="0.2">
      <c r="A176" s="734"/>
      <c r="B176" s="80" t="s">
        <v>34</v>
      </c>
      <c r="C176" s="396">
        <v>403.44901499999997</v>
      </c>
      <c r="D176" s="396">
        <v>1361.1342769999999</v>
      </c>
      <c r="E176" s="396">
        <v>5513.8408890000028</v>
      </c>
      <c r="F176" s="396">
        <v>2112.7860849999997</v>
      </c>
      <c r="G176" s="396">
        <v>298.29627399999998</v>
      </c>
      <c r="H176" s="396">
        <v>2347.6855650000002</v>
      </c>
      <c r="I176" s="418">
        <v>255.809878</v>
      </c>
      <c r="J176" s="396">
        <v>12293.001983000002</v>
      </c>
    </row>
    <row r="177" spans="1:10" x14ac:dyDescent="0.2">
      <c r="A177" s="734"/>
      <c r="B177" s="80" t="s">
        <v>35</v>
      </c>
      <c r="C177" s="396">
        <v>-3066.4569160000001</v>
      </c>
      <c r="D177" s="396">
        <v>430.24054999999998</v>
      </c>
      <c r="E177" s="396">
        <v>3560.6813019999972</v>
      </c>
      <c r="F177" s="396">
        <v>1534.4521129999998</v>
      </c>
      <c r="G177" s="396">
        <v>-48.693236999999954</v>
      </c>
      <c r="H177" s="396">
        <v>2661.3562309999998</v>
      </c>
      <c r="I177" s="418">
        <v>-62.386441000000048</v>
      </c>
      <c r="J177" s="396">
        <v>5009.1936019999966</v>
      </c>
    </row>
    <row r="178" spans="1:10" x14ac:dyDescent="0.2">
      <c r="A178" s="734"/>
      <c r="B178" s="80" t="s">
        <v>36</v>
      </c>
      <c r="C178" s="396">
        <v>488.85090300000002</v>
      </c>
      <c r="D178" s="396">
        <v>1251.5654939999997</v>
      </c>
      <c r="E178" s="396">
        <v>7503.6821280000004</v>
      </c>
      <c r="F178" s="396">
        <v>2301.5219950000001</v>
      </c>
      <c r="G178" s="396">
        <v>403.51413700000001</v>
      </c>
      <c r="H178" s="396">
        <v>2698.7650000000003</v>
      </c>
      <c r="I178" s="418">
        <v>61.170615000000026</v>
      </c>
      <c r="J178" s="396">
        <v>14709.070272000003</v>
      </c>
    </row>
    <row r="179" spans="1:10" x14ac:dyDescent="0.2">
      <c r="A179" s="734"/>
      <c r="B179" s="80" t="s">
        <v>37</v>
      </c>
      <c r="C179" s="396">
        <v>332.81140699999997</v>
      </c>
      <c r="D179" s="396">
        <v>1057.356151</v>
      </c>
      <c r="E179" s="396">
        <v>5119.8815499999982</v>
      </c>
      <c r="F179" s="396">
        <v>1769.8806980000002</v>
      </c>
      <c r="G179" s="396">
        <v>1668.0607989999999</v>
      </c>
      <c r="H179" s="396">
        <v>2634.1916920000003</v>
      </c>
      <c r="I179" s="418">
        <v>88.469881000000029</v>
      </c>
      <c r="J179" s="396">
        <v>12670.652178</v>
      </c>
    </row>
    <row r="180" spans="1:10" x14ac:dyDescent="0.2">
      <c r="A180" s="734"/>
      <c r="B180" s="80" t="s">
        <v>38</v>
      </c>
      <c r="C180" s="396">
        <v>-212.39118199999996</v>
      </c>
      <c r="D180" s="396">
        <v>297.38075299999991</v>
      </c>
      <c r="E180" s="396">
        <v>383.36961700000029</v>
      </c>
      <c r="F180" s="396">
        <v>220.56109800000013</v>
      </c>
      <c r="G180" s="396">
        <v>-282.64037000000002</v>
      </c>
      <c r="H180" s="396">
        <v>772.94802300000038</v>
      </c>
      <c r="I180" s="418">
        <v>-56.500353000000018</v>
      </c>
      <c r="J180" s="396">
        <v>1122.7275860000009</v>
      </c>
    </row>
    <row r="181" spans="1:10" x14ac:dyDescent="0.2">
      <c r="A181" s="734"/>
      <c r="B181" s="80" t="s">
        <v>39</v>
      </c>
      <c r="C181" s="396">
        <v>373.82050200000003</v>
      </c>
      <c r="D181" s="396">
        <v>368.60089499999992</v>
      </c>
      <c r="E181" s="396">
        <v>6969.964407999998</v>
      </c>
      <c r="F181" s="396">
        <v>642.35896600000012</v>
      </c>
      <c r="G181" s="396">
        <v>65.210827999999992</v>
      </c>
      <c r="H181" s="396">
        <v>594.86502700000005</v>
      </c>
      <c r="I181" s="418">
        <v>15.105612999999998</v>
      </c>
      <c r="J181" s="396">
        <v>9029.9262389999967</v>
      </c>
    </row>
    <row r="182" spans="1:10" x14ac:dyDescent="0.2">
      <c r="A182" s="734"/>
      <c r="B182" s="80" t="s">
        <v>40</v>
      </c>
      <c r="C182" s="396">
        <v>418.75100600000002</v>
      </c>
      <c r="D182" s="396">
        <v>525.65826300000003</v>
      </c>
      <c r="E182" s="396">
        <v>5527.8899490000003</v>
      </c>
      <c r="F182" s="396">
        <v>751.18270300000006</v>
      </c>
      <c r="G182" s="396">
        <v>35.564888000000003</v>
      </c>
      <c r="H182" s="396">
        <v>779.34335300000009</v>
      </c>
      <c r="I182" s="418">
        <v>176.89376200000001</v>
      </c>
      <c r="J182" s="396">
        <v>8215.2839240000012</v>
      </c>
    </row>
    <row r="183" spans="1:10" ht="13.5" thickBot="1" x14ac:dyDescent="0.25">
      <c r="A183" s="735"/>
      <c r="B183" s="411" t="s">
        <v>41</v>
      </c>
      <c r="C183" s="415">
        <v>-2883.0861679999998</v>
      </c>
      <c r="D183" s="415">
        <v>155.21500900000046</v>
      </c>
      <c r="E183" s="415">
        <v>2225.0605289999949</v>
      </c>
      <c r="F183" s="415">
        <v>640.50238199999967</v>
      </c>
      <c r="G183" s="415">
        <v>-2687.0977520000001</v>
      </c>
      <c r="H183" s="415">
        <v>711.44277200000033</v>
      </c>
      <c r="I183" s="419">
        <v>-152.32894499999998</v>
      </c>
      <c r="J183" s="415">
        <v>-1990.2921730000046</v>
      </c>
    </row>
    <row r="184" spans="1:10" x14ac:dyDescent="0.2">
      <c r="A184" s="731">
        <v>2010</v>
      </c>
      <c r="B184" s="409" t="s">
        <v>42</v>
      </c>
      <c r="C184" s="416">
        <v>84.652754999999985</v>
      </c>
      <c r="D184" s="416">
        <v>906.75149099999976</v>
      </c>
      <c r="E184" s="416">
        <v>5630.8801240000012</v>
      </c>
      <c r="F184" s="416">
        <v>1064.7708060000002</v>
      </c>
      <c r="G184" s="416">
        <v>1171.11474</v>
      </c>
      <c r="H184" s="416">
        <v>1140.2043530000001</v>
      </c>
      <c r="I184" s="416">
        <v>96.537223000000012</v>
      </c>
      <c r="J184" s="416">
        <v>10094.911492000003</v>
      </c>
    </row>
    <row r="185" spans="1:10" x14ac:dyDescent="0.2">
      <c r="A185" s="725"/>
      <c r="B185" s="80" t="s">
        <v>43</v>
      </c>
      <c r="C185" s="389">
        <v>685.46224700000005</v>
      </c>
      <c r="D185" s="389">
        <v>613.428226</v>
      </c>
      <c r="E185" s="389">
        <v>3112.9839539999994</v>
      </c>
      <c r="F185" s="389">
        <v>748.61268100000007</v>
      </c>
      <c r="G185" s="389">
        <v>113.866713</v>
      </c>
      <c r="H185" s="389">
        <v>1537.7160369999999</v>
      </c>
      <c r="I185" s="389">
        <v>119.51812299999999</v>
      </c>
      <c r="J185" s="389">
        <v>6931.5879809999997</v>
      </c>
    </row>
    <row r="186" spans="1:10" x14ac:dyDescent="0.2">
      <c r="A186" s="725"/>
      <c r="B186" s="80" t="s">
        <v>32</v>
      </c>
      <c r="C186" s="396">
        <v>-682.21546499999999</v>
      </c>
      <c r="D186" s="396">
        <v>626.11247599999979</v>
      </c>
      <c r="E186" s="396">
        <v>-772.24499299999297</v>
      </c>
      <c r="F186" s="396">
        <v>107.33438899999965</v>
      </c>
      <c r="G186" s="396">
        <v>420.07067900000015</v>
      </c>
      <c r="H186" s="396">
        <v>268.21432799999957</v>
      </c>
      <c r="I186" s="396">
        <v>275.48985400000004</v>
      </c>
      <c r="J186" s="396">
        <v>242.76126800000623</v>
      </c>
    </row>
    <row r="187" spans="1:10" x14ac:dyDescent="0.2">
      <c r="A187" s="725"/>
      <c r="B187" s="80" t="s">
        <v>33</v>
      </c>
      <c r="C187" s="396">
        <v>601.4648719999999</v>
      </c>
      <c r="D187" s="396">
        <v>842.52756699999998</v>
      </c>
      <c r="E187" s="396">
        <v>4056.0928239999994</v>
      </c>
      <c r="F187" s="396">
        <v>420.80368499999986</v>
      </c>
      <c r="G187" s="396">
        <v>1561.658099</v>
      </c>
      <c r="H187" s="396">
        <v>861.355278</v>
      </c>
      <c r="I187" s="396">
        <v>-62.725420999999983</v>
      </c>
      <c r="J187" s="396">
        <v>8281.1769039999999</v>
      </c>
    </row>
    <row r="188" spans="1:10" x14ac:dyDescent="0.2">
      <c r="A188" s="725"/>
      <c r="B188" s="80" t="s">
        <v>34</v>
      </c>
      <c r="C188" s="396">
        <v>450.86643599999996</v>
      </c>
      <c r="D188" s="396">
        <v>858.8796769999999</v>
      </c>
      <c r="E188" s="396">
        <v>4615.2002439999997</v>
      </c>
      <c r="F188" s="396">
        <v>894.03914399999985</v>
      </c>
      <c r="G188" s="396">
        <v>1.9547039999999924</v>
      </c>
      <c r="H188" s="396">
        <v>1867.151265</v>
      </c>
      <c r="I188" s="396">
        <v>132.13422900000003</v>
      </c>
      <c r="J188" s="396">
        <v>8820.2256989999987</v>
      </c>
    </row>
    <row r="189" spans="1:10" x14ac:dyDescent="0.2">
      <c r="A189" s="725"/>
      <c r="B189" s="80" t="s">
        <v>35</v>
      </c>
      <c r="C189" s="396">
        <v>-2470.9366719999998</v>
      </c>
      <c r="D189" s="396">
        <v>673.03530300000011</v>
      </c>
      <c r="E189" s="396">
        <v>1691.4752589999989</v>
      </c>
      <c r="F189" s="396">
        <v>-237.81955999999991</v>
      </c>
      <c r="G189" s="396">
        <v>-39.537821000000008</v>
      </c>
      <c r="H189" s="396">
        <v>841.27318100000002</v>
      </c>
      <c r="I189" s="396">
        <v>987.13340699999992</v>
      </c>
      <c r="J189" s="396">
        <v>1444.6230969999992</v>
      </c>
    </row>
    <row r="190" spans="1:10" x14ac:dyDescent="0.2">
      <c r="A190" s="725"/>
      <c r="B190" s="80" t="s">
        <v>36</v>
      </c>
      <c r="C190" s="396">
        <v>624.21459500000003</v>
      </c>
      <c r="D190" s="396">
        <v>628.94029799999998</v>
      </c>
      <c r="E190" s="396">
        <v>5914.6589779999995</v>
      </c>
      <c r="F190" s="396">
        <v>649.99210399999993</v>
      </c>
      <c r="G190" s="396">
        <v>184.59189000000001</v>
      </c>
      <c r="H190" s="396">
        <v>1003.9309680000001</v>
      </c>
      <c r="I190" s="396">
        <v>253.32326499999999</v>
      </c>
      <c r="J190" s="396">
        <v>9259.6520979999987</v>
      </c>
    </row>
    <row r="191" spans="1:10" x14ac:dyDescent="0.2">
      <c r="A191" s="725"/>
      <c r="B191" s="80" t="s">
        <v>37</v>
      </c>
      <c r="C191" s="396">
        <v>579.79123699999991</v>
      </c>
      <c r="D191" s="396">
        <v>455.73385800000005</v>
      </c>
      <c r="E191" s="396">
        <v>6156.2735379999995</v>
      </c>
      <c r="F191" s="396">
        <v>825.03140300000007</v>
      </c>
      <c r="G191" s="396">
        <v>0.88246199999998964</v>
      </c>
      <c r="H191" s="396">
        <v>835.7079540000002</v>
      </c>
      <c r="I191" s="396">
        <v>150.21466800000002</v>
      </c>
      <c r="J191" s="396">
        <v>9003.635119999999</v>
      </c>
    </row>
    <row r="192" spans="1:10" x14ac:dyDescent="0.2">
      <c r="A192" s="725"/>
      <c r="B192" s="80" t="s">
        <v>38</v>
      </c>
      <c r="C192" s="396">
        <v>-677.46564099999989</v>
      </c>
      <c r="D192" s="396">
        <v>1092.7356409999998</v>
      </c>
      <c r="E192" s="396">
        <v>-1405.5280480000001</v>
      </c>
      <c r="F192" s="396">
        <v>-452.69874299999992</v>
      </c>
      <c r="G192" s="396">
        <v>33.747936999999979</v>
      </c>
      <c r="H192" s="396">
        <v>-537.80545299999994</v>
      </c>
      <c r="I192" s="396">
        <v>259.59942000000001</v>
      </c>
      <c r="J192" s="396">
        <v>-1687.4148869999999</v>
      </c>
    </row>
    <row r="193" spans="1:11" x14ac:dyDescent="0.2">
      <c r="A193" s="725"/>
      <c r="B193" s="80" t="s">
        <v>39</v>
      </c>
      <c r="C193" s="396">
        <v>538.91956099999993</v>
      </c>
      <c r="D193" s="396">
        <v>229.16178100000002</v>
      </c>
      <c r="E193" s="396">
        <v>6701.9720620000007</v>
      </c>
      <c r="F193" s="396">
        <v>580.32837299999994</v>
      </c>
      <c r="G193" s="396">
        <v>-18.632926999999995</v>
      </c>
      <c r="H193" s="396">
        <v>752.46152100000006</v>
      </c>
      <c r="I193" s="396">
        <v>281.01056</v>
      </c>
      <c r="J193" s="396">
        <v>9065.2209310000017</v>
      </c>
    </row>
    <row r="194" spans="1:11" x14ac:dyDescent="0.2">
      <c r="A194" s="725"/>
      <c r="B194" s="80" t="s">
        <v>40</v>
      </c>
      <c r="C194" s="396">
        <v>499.00871400000005</v>
      </c>
      <c r="D194" s="396">
        <v>677.54320199999984</v>
      </c>
      <c r="E194" s="396">
        <v>5036.7215809999998</v>
      </c>
      <c r="F194" s="396">
        <v>574.01569299999994</v>
      </c>
      <c r="G194" s="396">
        <v>1251.1290689999998</v>
      </c>
      <c r="H194" s="396">
        <v>1348.8501849999998</v>
      </c>
      <c r="I194" s="396">
        <v>256.40902700000004</v>
      </c>
      <c r="J194" s="396">
        <v>9643.6774709999991</v>
      </c>
    </row>
    <row r="195" spans="1:11" ht="13.5" thickBot="1" x14ac:dyDescent="0.25">
      <c r="A195" s="726"/>
      <c r="B195" s="411" t="s">
        <v>41</v>
      </c>
      <c r="C195" s="415">
        <v>-2638.4688719999999</v>
      </c>
      <c r="D195" s="415">
        <v>186.71679899999981</v>
      </c>
      <c r="E195" s="415">
        <v>-2528.7018599999938</v>
      </c>
      <c r="F195" s="415">
        <v>-358.98680400000012</v>
      </c>
      <c r="G195" s="415">
        <v>-1138.179412</v>
      </c>
      <c r="H195" s="415">
        <v>-305.95136299999831</v>
      </c>
      <c r="I195" s="415">
        <v>709.26698999999985</v>
      </c>
      <c r="J195" s="415">
        <v>-6074.3045219999913</v>
      </c>
    </row>
    <row r="196" spans="1:11" x14ac:dyDescent="0.2">
      <c r="A196" s="731">
        <v>2011</v>
      </c>
      <c r="B196" s="409" t="s">
        <v>42</v>
      </c>
      <c r="C196" s="410">
        <v>771.12051099999996</v>
      </c>
      <c r="D196" s="410">
        <v>335.46596899999986</v>
      </c>
      <c r="E196" s="410">
        <v>3555.9907830000002</v>
      </c>
      <c r="F196" s="410">
        <v>223.45315900000003</v>
      </c>
      <c r="G196" s="410">
        <v>381.50885700000003</v>
      </c>
      <c r="H196" s="410">
        <v>991.66296899999998</v>
      </c>
      <c r="I196" s="410">
        <v>138.32907399999999</v>
      </c>
      <c r="J196" s="410">
        <v>6397.5313219999989</v>
      </c>
    </row>
    <row r="197" spans="1:11" x14ac:dyDescent="0.2">
      <c r="A197" s="725"/>
      <c r="B197" s="80" t="s">
        <v>43</v>
      </c>
      <c r="C197" s="228">
        <v>491.63050899999996</v>
      </c>
      <c r="D197" s="228">
        <v>418.50410699999986</v>
      </c>
      <c r="E197" s="228">
        <v>2653.6083779999999</v>
      </c>
      <c r="F197" s="228">
        <v>448.67484800000011</v>
      </c>
      <c r="G197" s="228">
        <v>-96.180346999999983</v>
      </c>
      <c r="H197" s="228">
        <v>441.9872190000001</v>
      </c>
      <c r="I197" s="228">
        <v>248.85125300000001</v>
      </c>
      <c r="J197" s="228">
        <v>4607.0759669999989</v>
      </c>
    </row>
    <row r="198" spans="1:11" x14ac:dyDescent="0.2">
      <c r="A198" s="725"/>
      <c r="B198" s="80" t="s">
        <v>32</v>
      </c>
      <c r="C198" s="228">
        <v>-348.377342</v>
      </c>
      <c r="D198" s="228">
        <v>736.20666099999971</v>
      </c>
      <c r="E198" s="228">
        <v>-1803.8606529999979</v>
      </c>
      <c r="F198" s="228">
        <v>-481.58988700000009</v>
      </c>
      <c r="G198" s="228">
        <v>527.81928900000003</v>
      </c>
      <c r="H198" s="228">
        <v>110.3503069999997</v>
      </c>
      <c r="I198" s="228">
        <v>149.2056409999999</v>
      </c>
      <c r="J198" s="228">
        <v>-1110.245984000001</v>
      </c>
    </row>
    <row r="199" spans="1:11" x14ac:dyDescent="0.2">
      <c r="A199" s="725"/>
      <c r="B199" s="80" t="s">
        <v>33</v>
      </c>
      <c r="C199" s="228">
        <v>751.17742599999997</v>
      </c>
      <c r="D199" s="228">
        <v>673.62780399999997</v>
      </c>
      <c r="E199" s="228">
        <v>3194.1103679999997</v>
      </c>
      <c r="F199" s="228">
        <v>355.43972700000006</v>
      </c>
      <c r="G199" s="228">
        <v>20.52136500000006</v>
      </c>
      <c r="H199" s="228">
        <v>1304.9053270000002</v>
      </c>
      <c r="I199" s="228">
        <v>159.40938199999999</v>
      </c>
      <c r="J199" s="228">
        <v>6459.1913989999994</v>
      </c>
    </row>
    <row r="200" spans="1:11" x14ac:dyDescent="0.2">
      <c r="A200" s="725"/>
      <c r="B200" s="80" t="s">
        <v>34</v>
      </c>
      <c r="C200" s="228">
        <v>1068.628809</v>
      </c>
      <c r="D200" s="228">
        <v>661.02686300000005</v>
      </c>
      <c r="E200" s="228">
        <v>3170.2183510000004</v>
      </c>
      <c r="F200" s="228">
        <v>154.794758</v>
      </c>
      <c r="G200" s="228">
        <v>2051.5655280000001</v>
      </c>
      <c r="H200" s="228">
        <v>897.52296800000011</v>
      </c>
      <c r="I200" s="228">
        <v>137.47381100000001</v>
      </c>
      <c r="J200" s="228">
        <v>8141.2310880000005</v>
      </c>
    </row>
    <row r="201" spans="1:11" x14ac:dyDescent="0.2">
      <c r="A201" s="725"/>
      <c r="B201" s="80" t="s">
        <v>35</v>
      </c>
      <c r="C201" s="228">
        <v>-2457.1331019999998</v>
      </c>
      <c r="D201" s="228">
        <v>-47.585631999999805</v>
      </c>
      <c r="E201" s="228">
        <v>-914.44051199999922</v>
      </c>
      <c r="F201" s="228">
        <v>-428.94635399999993</v>
      </c>
      <c r="G201" s="228">
        <v>-261.25301400000001</v>
      </c>
      <c r="H201" s="228">
        <v>446.90327500000012</v>
      </c>
      <c r="I201" s="228">
        <v>-151.60044299999998</v>
      </c>
      <c r="J201" s="228">
        <v>-3814.0557820000031</v>
      </c>
    </row>
    <row r="202" spans="1:11" x14ac:dyDescent="0.2">
      <c r="A202" s="725"/>
      <c r="B202" s="80" t="s">
        <v>36</v>
      </c>
      <c r="C202" s="228">
        <v>704.02583300000003</v>
      </c>
      <c r="D202" s="228">
        <v>351.24465099999998</v>
      </c>
      <c r="E202" s="228">
        <v>2584.4773409999998</v>
      </c>
      <c r="F202" s="228">
        <v>425.42284700000005</v>
      </c>
      <c r="G202" s="228">
        <v>47.773326000000012</v>
      </c>
      <c r="H202" s="228">
        <v>1195.9006770000001</v>
      </c>
      <c r="I202" s="228">
        <v>539.89401900000007</v>
      </c>
      <c r="J202" s="228">
        <v>5848.7386939999997</v>
      </c>
    </row>
    <row r="203" spans="1:11" x14ac:dyDescent="0.2">
      <c r="A203" s="725"/>
      <c r="B203" s="80" t="s">
        <v>37</v>
      </c>
      <c r="C203" s="228">
        <v>522.84449400000005</v>
      </c>
      <c r="D203" s="228">
        <v>941.22747100000015</v>
      </c>
      <c r="E203" s="228">
        <v>5109.7215539999997</v>
      </c>
      <c r="F203" s="228">
        <v>519.26719400000013</v>
      </c>
      <c r="G203" s="228">
        <v>564.68638499999997</v>
      </c>
      <c r="H203" s="228">
        <v>756.38682099999983</v>
      </c>
      <c r="I203" s="228">
        <v>260.97953199999995</v>
      </c>
      <c r="J203" s="228">
        <v>8675.1134510000011</v>
      </c>
    </row>
    <row r="204" spans="1:11" x14ac:dyDescent="0.2">
      <c r="A204" s="725"/>
      <c r="B204" s="80" t="s">
        <v>38</v>
      </c>
      <c r="C204" s="228">
        <v>-417.76912900000002</v>
      </c>
      <c r="D204" s="228">
        <v>174.46623399999999</v>
      </c>
      <c r="E204" s="228">
        <v>-2062.2896149999997</v>
      </c>
      <c r="F204" s="228">
        <v>-474.642562</v>
      </c>
      <c r="G204" s="228">
        <v>-368.74325900000008</v>
      </c>
      <c r="H204" s="228">
        <v>-456.51111300000002</v>
      </c>
      <c r="I204" s="228">
        <v>25.053742</v>
      </c>
      <c r="J204" s="228">
        <v>-3580.4357019999989</v>
      </c>
    </row>
    <row r="205" spans="1:11" x14ac:dyDescent="0.2">
      <c r="A205" s="725"/>
      <c r="B205" s="80" t="s">
        <v>39</v>
      </c>
      <c r="C205" s="228">
        <v>696.00041199999998</v>
      </c>
      <c r="D205" s="228">
        <v>314.21155399999998</v>
      </c>
      <c r="E205" s="228">
        <v>3904.939092999999</v>
      </c>
      <c r="F205" s="228">
        <v>305.0324700000001</v>
      </c>
      <c r="G205" s="228">
        <v>-221.020241</v>
      </c>
      <c r="H205" s="228">
        <v>650.99097500000005</v>
      </c>
      <c r="I205" s="228">
        <v>172.768237</v>
      </c>
      <c r="J205" s="228">
        <v>5822.9225000000024</v>
      </c>
    </row>
    <row r="206" spans="1:11" x14ac:dyDescent="0.2">
      <c r="A206" s="725"/>
      <c r="B206" s="80" t="s">
        <v>40</v>
      </c>
      <c r="C206" s="228">
        <v>802.21624499999996</v>
      </c>
      <c r="D206" s="228">
        <v>563.9105229999999</v>
      </c>
      <c r="E206" s="228">
        <v>4478.8088729999999</v>
      </c>
      <c r="F206" s="228">
        <v>569.8808469999999</v>
      </c>
      <c r="G206" s="228">
        <v>186.61208600000003</v>
      </c>
      <c r="H206" s="228">
        <v>637.05387100000007</v>
      </c>
      <c r="I206" s="228">
        <v>158.707007</v>
      </c>
      <c r="J206" s="228">
        <v>7397.1894519999987</v>
      </c>
    </row>
    <row r="207" spans="1:11" ht="13.5" thickBot="1" x14ac:dyDescent="0.25">
      <c r="A207" s="726"/>
      <c r="B207" s="411" t="s">
        <v>41</v>
      </c>
      <c r="C207" s="412">
        <v>-2115.3814510000002</v>
      </c>
      <c r="D207" s="412">
        <v>583.9093840000005</v>
      </c>
      <c r="E207" s="412">
        <v>-982.58053500000096</v>
      </c>
      <c r="F207" s="412">
        <v>-234.13692400000036</v>
      </c>
      <c r="G207" s="412">
        <v>-1082.7837450000002</v>
      </c>
      <c r="H207" s="412">
        <v>761.14269100000092</v>
      </c>
      <c r="I207" s="412">
        <v>765.94959300000028</v>
      </c>
      <c r="J207" s="412">
        <v>-2303.8809869999968</v>
      </c>
    </row>
    <row r="208" spans="1:11" x14ac:dyDescent="0.2">
      <c r="A208" s="727">
        <v>2012</v>
      </c>
      <c r="B208" s="413" t="s">
        <v>42</v>
      </c>
      <c r="C208" s="414">
        <v>1411.467361</v>
      </c>
      <c r="D208" s="414">
        <v>1557.3245420000001</v>
      </c>
      <c r="E208" s="414">
        <v>5952.0834040000009</v>
      </c>
      <c r="F208" s="414">
        <v>513.6880470000001</v>
      </c>
      <c r="G208" s="414">
        <v>-216.153887</v>
      </c>
      <c r="H208" s="414">
        <v>353.77102300000001</v>
      </c>
      <c r="I208" s="414">
        <v>460.466925</v>
      </c>
      <c r="J208" s="414">
        <v>10032.647415000003</v>
      </c>
      <c r="K208" s="9"/>
    </row>
    <row r="209" spans="1:11" x14ac:dyDescent="0.2">
      <c r="A209" s="725"/>
      <c r="B209" s="80" t="s">
        <v>43</v>
      </c>
      <c r="C209" s="228">
        <v>955.71494699999994</v>
      </c>
      <c r="D209" s="228">
        <v>2.635124999999789</v>
      </c>
      <c r="E209" s="228">
        <v>2701.3010869999998</v>
      </c>
      <c r="F209" s="228">
        <v>530.73472700000002</v>
      </c>
      <c r="G209" s="228">
        <v>79.561205000000029</v>
      </c>
      <c r="H209" s="228">
        <v>711.13448000000017</v>
      </c>
      <c r="I209" s="228">
        <v>122.76120300000001</v>
      </c>
      <c r="J209" s="228">
        <v>5103.842773999997</v>
      </c>
      <c r="K209" s="9"/>
    </row>
    <row r="210" spans="1:11" x14ac:dyDescent="0.2">
      <c r="A210" s="725"/>
      <c r="B210" s="80" t="s">
        <v>32</v>
      </c>
      <c r="C210" s="228">
        <v>-764.64353499999993</v>
      </c>
      <c r="D210" s="228">
        <v>420.08282299999973</v>
      </c>
      <c r="E210" s="228">
        <v>-3539.9889260000054</v>
      </c>
      <c r="F210" s="228">
        <v>-436.00184999999965</v>
      </c>
      <c r="G210" s="228">
        <v>-416.98389699999996</v>
      </c>
      <c r="H210" s="228">
        <v>-258.71134299999994</v>
      </c>
      <c r="I210" s="228">
        <v>273.32882300000006</v>
      </c>
      <c r="J210" s="228">
        <v>-4722.9179050000021</v>
      </c>
      <c r="K210" s="9"/>
    </row>
    <row r="211" spans="1:11" x14ac:dyDescent="0.2">
      <c r="A211" s="725"/>
      <c r="B211" s="80" t="s">
        <v>33</v>
      </c>
      <c r="C211" s="228">
        <v>391.73453000000001</v>
      </c>
      <c r="D211" s="228">
        <v>756.26982100000009</v>
      </c>
      <c r="E211" s="228">
        <v>5278.0583929999993</v>
      </c>
      <c r="F211" s="228">
        <v>259.10133499999995</v>
      </c>
      <c r="G211" s="228">
        <v>431.84096599999998</v>
      </c>
      <c r="H211" s="228">
        <v>1044.3490939999999</v>
      </c>
      <c r="I211" s="228">
        <v>107.269004</v>
      </c>
      <c r="J211" s="228">
        <v>8268.6231429999989</v>
      </c>
      <c r="K211" s="9"/>
    </row>
    <row r="212" spans="1:11" x14ac:dyDescent="0.2">
      <c r="A212" s="725"/>
      <c r="B212" s="80" t="s">
        <v>34</v>
      </c>
      <c r="C212" s="228">
        <v>702.82333100000005</v>
      </c>
      <c r="D212" s="228">
        <v>550.58514400000001</v>
      </c>
      <c r="E212" s="228">
        <v>4647.5287259999986</v>
      </c>
      <c r="F212" s="228">
        <v>416.24054200000012</v>
      </c>
      <c r="G212" s="228">
        <v>232.17288200000002</v>
      </c>
      <c r="H212" s="228">
        <v>834.3465819999999</v>
      </c>
      <c r="I212" s="228">
        <v>182.88713200000001</v>
      </c>
      <c r="J212" s="228">
        <v>7566.5843390000009</v>
      </c>
      <c r="K212" s="9"/>
    </row>
    <row r="213" spans="1:11" x14ac:dyDescent="0.2">
      <c r="A213" s="725"/>
      <c r="B213" s="80" t="s">
        <v>35</v>
      </c>
      <c r="C213" s="228">
        <v>-2518.0789249999998</v>
      </c>
      <c r="D213" s="228">
        <v>1129.7996489999996</v>
      </c>
      <c r="E213" s="228">
        <v>3254.9302929999976</v>
      </c>
      <c r="F213" s="228">
        <v>-369.38194699999985</v>
      </c>
      <c r="G213" s="228">
        <v>823.95793200000003</v>
      </c>
      <c r="H213" s="228">
        <v>405.0054310000005</v>
      </c>
      <c r="I213" s="228">
        <v>-125.07394499999998</v>
      </c>
      <c r="J213" s="228">
        <v>2601.1584879999937</v>
      </c>
      <c r="K213" s="9"/>
    </row>
    <row r="214" spans="1:11" x14ac:dyDescent="0.2">
      <c r="A214" s="725"/>
      <c r="B214" s="80" t="s">
        <v>36</v>
      </c>
      <c r="C214" s="228">
        <v>516.39494000000002</v>
      </c>
      <c r="D214" s="228">
        <v>578.39650599999982</v>
      </c>
      <c r="E214" s="228">
        <v>4586.9433879999997</v>
      </c>
      <c r="F214" s="228">
        <v>551.251125</v>
      </c>
      <c r="G214" s="228">
        <v>728.37477899999999</v>
      </c>
      <c r="H214" s="228">
        <v>59.0165649999999</v>
      </c>
      <c r="I214" s="228">
        <v>336.75169099999994</v>
      </c>
      <c r="J214" s="228">
        <v>7357.1289939999988</v>
      </c>
      <c r="K214" s="9"/>
    </row>
    <row r="215" spans="1:11" x14ac:dyDescent="0.2">
      <c r="A215" s="725"/>
      <c r="B215" s="80" t="s">
        <v>37</v>
      </c>
      <c r="C215" s="228">
        <v>811.08241999999996</v>
      </c>
      <c r="D215" s="228">
        <v>413.67638999999986</v>
      </c>
      <c r="E215" s="228">
        <v>2628.6139629999998</v>
      </c>
      <c r="F215" s="228">
        <v>747.76685299999986</v>
      </c>
      <c r="G215" s="228">
        <v>-79.708155999999974</v>
      </c>
      <c r="H215" s="228">
        <v>1050.9988080000001</v>
      </c>
      <c r="I215" s="228">
        <v>183.910977</v>
      </c>
      <c r="J215" s="228">
        <v>5756.3412550000012</v>
      </c>
      <c r="K215" s="9"/>
    </row>
    <row r="216" spans="1:11" x14ac:dyDescent="0.2">
      <c r="A216" s="725"/>
      <c r="B216" s="80" t="s">
        <v>38</v>
      </c>
      <c r="C216" s="228">
        <v>174.99040400000013</v>
      </c>
      <c r="D216" s="228">
        <v>192.21826499999952</v>
      </c>
      <c r="E216" s="228">
        <v>-3597.8700529999987</v>
      </c>
      <c r="F216" s="228">
        <v>-520.02368100000012</v>
      </c>
      <c r="G216" s="228">
        <v>-621.76908300000014</v>
      </c>
      <c r="H216" s="228">
        <v>-416.60149600000022</v>
      </c>
      <c r="I216" s="228">
        <v>-37.530999000000065</v>
      </c>
      <c r="J216" s="228">
        <v>-4826.5866429999951</v>
      </c>
      <c r="K216" s="9"/>
    </row>
    <row r="217" spans="1:11" x14ac:dyDescent="0.2">
      <c r="A217" s="725"/>
      <c r="B217" s="80" t="s">
        <v>39</v>
      </c>
      <c r="C217" s="228">
        <v>1364.78449</v>
      </c>
      <c r="D217" s="228">
        <v>1193.9006469999999</v>
      </c>
      <c r="E217" s="228">
        <v>6708.7135060000001</v>
      </c>
      <c r="F217" s="228">
        <v>391.95485800000006</v>
      </c>
      <c r="G217" s="228">
        <v>221.77133000000001</v>
      </c>
      <c r="H217" s="228">
        <v>1391.758955</v>
      </c>
      <c r="I217" s="228">
        <v>130.81942500000002</v>
      </c>
      <c r="J217" s="228">
        <v>11403.703211</v>
      </c>
      <c r="K217" s="9"/>
    </row>
    <row r="218" spans="1:11" x14ac:dyDescent="0.2">
      <c r="A218" s="725"/>
      <c r="B218" s="80" t="s">
        <v>40</v>
      </c>
      <c r="C218" s="228">
        <v>1773.6371960000001</v>
      </c>
      <c r="D218" s="228">
        <v>608.23432100000002</v>
      </c>
      <c r="E218" s="228">
        <v>4235.2905320000009</v>
      </c>
      <c r="F218" s="228">
        <v>598.34219800000005</v>
      </c>
      <c r="G218" s="228">
        <v>22.07836199999997</v>
      </c>
      <c r="H218" s="228">
        <v>1036.8986580000001</v>
      </c>
      <c r="I218" s="228">
        <v>71.036315999999999</v>
      </c>
      <c r="J218" s="228">
        <v>8345.5175829999989</v>
      </c>
      <c r="K218" s="9"/>
    </row>
    <row r="219" spans="1:11" ht="13.5" thickBot="1" x14ac:dyDescent="0.25">
      <c r="A219" s="726"/>
      <c r="B219" s="411" t="s">
        <v>41</v>
      </c>
      <c r="C219" s="412">
        <v>-116.89699500000006</v>
      </c>
      <c r="D219" s="412">
        <v>-821.24574199999915</v>
      </c>
      <c r="E219" s="412">
        <v>-3220.5431830000016</v>
      </c>
      <c r="F219" s="412">
        <v>-325.12539600000127</v>
      </c>
      <c r="G219" s="412">
        <v>24.414171000000124</v>
      </c>
      <c r="H219" s="412">
        <v>-880.39085499999965</v>
      </c>
      <c r="I219" s="412">
        <v>-149.38795100000016</v>
      </c>
      <c r="J219" s="412">
        <v>-5489.1759510000002</v>
      </c>
      <c r="K219" s="9"/>
    </row>
    <row r="220" spans="1:11" ht="14.25" customHeight="1" x14ac:dyDescent="0.2">
      <c r="A220" s="727">
        <v>2013</v>
      </c>
      <c r="B220" s="413" t="s">
        <v>42</v>
      </c>
      <c r="C220" s="410">
        <v>514.59157100000004</v>
      </c>
      <c r="D220" s="410">
        <v>651.92453599999999</v>
      </c>
      <c r="E220" s="410">
        <v>4959.6523819999984</v>
      </c>
      <c r="F220" s="410">
        <v>252.54821599999991</v>
      </c>
      <c r="G220" s="410">
        <v>65.546959999999984</v>
      </c>
      <c r="H220" s="410">
        <v>160.5267060000001</v>
      </c>
      <c r="I220" s="410">
        <v>254.4790450000055</v>
      </c>
      <c r="J220" s="410">
        <v>6859.2694160000028</v>
      </c>
    </row>
    <row r="221" spans="1:11" x14ac:dyDescent="0.2">
      <c r="A221" s="725"/>
      <c r="B221" s="80" t="s">
        <v>43</v>
      </c>
      <c r="C221" s="228">
        <v>620.23151400000006</v>
      </c>
      <c r="D221" s="228">
        <v>746.45052599999997</v>
      </c>
      <c r="E221" s="228">
        <v>2424.2447770000017</v>
      </c>
      <c r="F221" s="228">
        <v>398.59014200000013</v>
      </c>
      <c r="G221" s="228">
        <v>561.23825799999997</v>
      </c>
      <c r="H221" s="228">
        <v>1069.9600640000001</v>
      </c>
      <c r="I221" s="228">
        <v>156.09916199999861</v>
      </c>
      <c r="J221" s="228">
        <v>5976.8144430000011</v>
      </c>
    </row>
    <row r="222" spans="1:11" x14ac:dyDescent="0.2">
      <c r="A222" s="725"/>
      <c r="B222" s="80" t="s">
        <v>32</v>
      </c>
      <c r="C222" s="228">
        <v>1641.1806500000002</v>
      </c>
      <c r="D222" s="228">
        <v>42.013797999999952</v>
      </c>
      <c r="E222" s="228">
        <v>-3278.2248850000033</v>
      </c>
      <c r="F222" s="228">
        <v>-1019.0112079999999</v>
      </c>
      <c r="G222" s="228">
        <v>-514.42362400000002</v>
      </c>
      <c r="H222" s="228">
        <v>-72.524572999999691</v>
      </c>
      <c r="I222" s="228">
        <v>-132.45854099998542</v>
      </c>
      <c r="J222" s="228">
        <v>-3333.4483829999881</v>
      </c>
    </row>
    <row r="223" spans="1:11" x14ac:dyDescent="0.2">
      <c r="A223" s="725"/>
      <c r="B223" s="80" t="s">
        <v>33</v>
      </c>
      <c r="C223" s="228">
        <v>-439.00275499999998</v>
      </c>
      <c r="D223" s="228">
        <v>1422.2236969999999</v>
      </c>
      <c r="E223" s="228">
        <v>3515.6394870000004</v>
      </c>
      <c r="F223" s="228">
        <v>274.02195899999992</v>
      </c>
      <c r="G223" s="228">
        <v>228.53630999999996</v>
      </c>
      <c r="H223" s="228">
        <v>356.71855099999993</v>
      </c>
      <c r="I223" s="228">
        <v>38.984791999997469</v>
      </c>
      <c r="J223" s="228">
        <v>5397.1220409999969</v>
      </c>
    </row>
    <row r="224" spans="1:11" x14ac:dyDescent="0.2">
      <c r="A224" s="725"/>
      <c r="B224" s="80" t="s">
        <v>34</v>
      </c>
      <c r="C224" s="228">
        <v>867.14176400000008</v>
      </c>
      <c r="D224" s="228">
        <v>756.87696499999993</v>
      </c>
      <c r="E224" s="228">
        <v>3002.2506689999991</v>
      </c>
      <c r="F224" s="228">
        <v>445.500315</v>
      </c>
      <c r="G224" s="228">
        <v>224.98757499999999</v>
      </c>
      <c r="H224" s="228">
        <v>641.85888299999999</v>
      </c>
      <c r="I224" s="228">
        <v>175.24744900000223</v>
      </c>
      <c r="J224" s="228">
        <v>6113.863620000001</v>
      </c>
    </row>
    <row r="225" spans="1:18" x14ac:dyDescent="0.2">
      <c r="A225" s="725"/>
      <c r="B225" s="80" t="s">
        <v>35</v>
      </c>
      <c r="C225" s="228">
        <v>-2168.96668</v>
      </c>
      <c r="D225" s="228">
        <v>990.61737399999947</v>
      </c>
      <c r="E225" s="228">
        <v>-1904.3291800000006</v>
      </c>
      <c r="F225" s="228">
        <v>-836.73447099999976</v>
      </c>
      <c r="G225" s="228">
        <v>172.75741799999992</v>
      </c>
      <c r="H225" s="228">
        <v>-612.74472399999968</v>
      </c>
      <c r="I225" s="228">
        <v>-157.30911100000958</v>
      </c>
      <c r="J225" s="228">
        <v>-4516.7093740000109</v>
      </c>
    </row>
    <row r="226" spans="1:18" x14ac:dyDescent="0.2">
      <c r="A226" s="725"/>
      <c r="B226" s="80" t="s">
        <v>36</v>
      </c>
      <c r="C226" s="228">
        <v>1170.6453139999999</v>
      </c>
      <c r="D226" s="228">
        <v>515.84304500000007</v>
      </c>
      <c r="E226" s="228">
        <v>4216.4114579999987</v>
      </c>
      <c r="F226" s="228">
        <v>415.25589899999989</v>
      </c>
      <c r="G226" s="228">
        <v>1282.648524</v>
      </c>
      <c r="H226" s="228">
        <v>977.09266600000001</v>
      </c>
      <c r="I226" s="228">
        <v>585.89285300000483</v>
      </c>
      <c r="J226" s="228">
        <v>9163.789759000003</v>
      </c>
    </row>
    <row r="227" spans="1:18" x14ac:dyDescent="0.2">
      <c r="A227" s="725"/>
      <c r="B227" s="80" t="s">
        <v>37</v>
      </c>
      <c r="C227" s="228">
        <v>733.33652300000006</v>
      </c>
      <c r="D227" s="228">
        <v>489.49524100000008</v>
      </c>
      <c r="E227" s="228">
        <v>2430.4874889999992</v>
      </c>
      <c r="F227" s="228">
        <v>516.53906199999994</v>
      </c>
      <c r="G227" s="228">
        <v>284.67728299999999</v>
      </c>
      <c r="H227" s="228">
        <v>568.71649000000002</v>
      </c>
      <c r="I227" s="228">
        <v>249.31709900000351</v>
      </c>
      <c r="J227" s="228">
        <v>5272.5691870000028</v>
      </c>
    </row>
    <row r="228" spans="1:18" x14ac:dyDescent="0.2">
      <c r="A228" s="725"/>
      <c r="B228" s="80" t="s">
        <v>38</v>
      </c>
      <c r="C228" s="228">
        <v>-182.59167400000024</v>
      </c>
      <c r="D228" s="228">
        <v>-288.23697900000025</v>
      </c>
      <c r="E228" s="228">
        <v>-2887.1164449999997</v>
      </c>
      <c r="F228" s="228">
        <v>-766.33850700000016</v>
      </c>
      <c r="G228" s="228">
        <v>-431.84817300000003</v>
      </c>
      <c r="H228" s="228">
        <v>-1102.8548450000003</v>
      </c>
      <c r="I228" s="228">
        <v>67.448846000002959</v>
      </c>
      <c r="J228" s="228">
        <v>-5591.5377769999977</v>
      </c>
    </row>
    <row r="229" spans="1:18" x14ac:dyDescent="0.2">
      <c r="A229" s="725"/>
      <c r="B229" s="80" t="s">
        <v>39</v>
      </c>
      <c r="C229" s="228">
        <v>1363.771199</v>
      </c>
      <c r="D229" s="228">
        <v>951.22525900000005</v>
      </c>
      <c r="E229" s="228">
        <v>3018.5438720000002</v>
      </c>
      <c r="F229" s="228">
        <v>18.103691000000026</v>
      </c>
      <c r="G229" s="228">
        <v>240.42616100000004</v>
      </c>
      <c r="H229" s="228">
        <v>908.08692100000007</v>
      </c>
      <c r="I229" s="228">
        <v>265.62279999999737</v>
      </c>
      <c r="J229" s="228">
        <v>6765.7799029999978</v>
      </c>
    </row>
    <row r="230" spans="1:18" x14ac:dyDescent="0.2">
      <c r="A230" s="725"/>
      <c r="B230" s="80" t="s">
        <v>40</v>
      </c>
      <c r="C230" s="228">
        <v>2194.0149929999998</v>
      </c>
      <c r="D230" s="228">
        <v>626.0741579999999</v>
      </c>
      <c r="E230" s="228">
        <v>2786.9599870000002</v>
      </c>
      <c r="F230" s="228">
        <v>410.64202500000005</v>
      </c>
      <c r="G230" s="228">
        <v>117.84918699999999</v>
      </c>
      <c r="H230" s="228">
        <v>614.91382800000019</v>
      </c>
      <c r="I230" s="228">
        <v>168.71958799999993</v>
      </c>
      <c r="J230" s="228">
        <v>6919.1737659999999</v>
      </c>
    </row>
    <row r="231" spans="1:18" ht="13.5" thickBot="1" x14ac:dyDescent="0.25">
      <c r="A231" s="726"/>
      <c r="B231" s="411" t="s">
        <v>41</v>
      </c>
      <c r="C231" s="412">
        <v>-405.49583400000029</v>
      </c>
      <c r="D231" s="412">
        <v>-241.40450800000144</v>
      </c>
      <c r="E231" s="412">
        <v>-4729.0291300000026</v>
      </c>
      <c r="F231" s="412">
        <v>-623.29001600000265</v>
      </c>
      <c r="G231" s="412">
        <v>254.68521999999939</v>
      </c>
      <c r="H231" s="412">
        <v>-2117.1964649999991</v>
      </c>
      <c r="I231" s="412">
        <v>-216.55459100000735</v>
      </c>
      <c r="J231" s="412">
        <v>-8078.285324000014</v>
      </c>
    </row>
    <row r="232" spans="1:18" s="248" customFormat="1" ht="15" x14ac:dyDescent="0.25">
      <c r="A232" s="727">
        <v>2014</v>
      </c>
      <c r="B232" s="413" t="s">
        <v>42</v>
      </c>
      <c r="C232" s="410">
        <v>416.06167500000004</v>
      </c>
      <c r="D232" s="410">
        <v>1052.6921579999998</v>
      </c>
      <c r="E232" s="410">
        <v>2598.5346809999992</v>
      </c>
      <c r="F232" s="410">
        <v>386.55228899999997</v>
      </c>
      <c r="G232" s="410">
        <v>2195.9532469999999</v>
      </c>
      <c r="H232" s="410">
        <v>986.76225700000009</v>
      </c>
      <c r="I232" s="410">
        <v>102.401606</v>
      </c>
      <c r="J232" s="410">
        <v>7738.9579129999993</v>
      </c>
      <c r="L232" s="638"/>
      <c r="M232" s="638"/>
      <c r="N232" s="638"/>
      <c r="O232" s="638"/>
      <c r="P232" s="638"/>
      <c r="Q232" s="638"/>
      <c r="R232" s="638"/>
    </row>
    <row r="233" spans="1:18" s="248" customFormat="1" ht="15" x14ac:dyDescent="0.25">
      <c r="A233" s="725"/>
      <c r="B233" s="80" t="s">
        <v>43</v>
      </c>
      <c r="C233" s="228">
        <v>481.45406499999996</v>
      </c>
      <c r="D233" s="228">
        <v>514.09864600000003</v>
      </c>
      <c r="E233" s="228">
        <v>1368.0425189999996</v>
      </c>
      <c r="F233" s="228">
        <v>340.094877</v>
      </c>
      <c r="G233" s="228">
        <v>205.76379400000002</v>
      </c>
      <c r="H233" s="228">
        <v>388.30188399999997</v>
      </c>
      <c r="I233" s="228">
        <v>646.49729499999989</v>
      </c>
      <c r="J233" s="228">
        <v>3944.2530799999995</v>
      </c>
      <c r="L233" s="638"/>
      <c r="M233" s="638"/>
      <c r="N233" s="638"/>
      <c r="O233" s="638"/>
      <c r="P233" s="638"/>
      <c r="Q233" s="638"/>
      <c r="R233" s="638"/>
    </row>
    <row r="234" spans="1:18" s="248" customFormat="1" ht="15" x14ac:dyDescent="0.25">
      <c r="A234" s="725"/>
      <c r="B234" s="80" t="s">
        <v>32</v>
      </c>
      <c r="C234" s="228">
        <v>-229.20689100000004</v>
      </c>
      <c r="D234" s="228">
        <v>-110.14357699999982</v>
      </c>
      <c r="E234" s="228">
        <v>-8055.8233789999995</v>
      </c>
      <c r="F234" s="228">
        <v>-629.31325399999969</v>
      </c>
      <c r="G234" s="228">
        <v>-484.93066400000021</v>
      </c>
      <c r="H234" s="228">
        <v>7268.5225539999992</v>
      </c>
      <c r="I234" s="228">
        <v>-159.57375999999999</v>
      </c>
      <c r="J234" s="228">
        <v>-2400.4689709999993</v>
      </c>
      <c r="L234" s="638"/>
      <c r="M234" s="638"/>
      <c r="N234" s="638"/>
      <c r="O234" s="638"/>
      <c r="P234" s="638"/>
      <c r="Q234" s="638"/>
      <c r="R234" s="638"/>
    </row>
    <row r="235" spans="1:18" s="248" customFormat="1" ht="15" x14ac:dyDescent="0.25">
      <c r="A235" s="725"/>
      <c r="B235" s="80" t="s">
        <v>33</v>
      </c>
      <c r="C235" s="228">
        <v>812.49604799999997</v>
      </c>
      <c r="D235" s="228">
        <v>729.03173500000003</v>
      </c>
      <c r="E235" s="228">
        <v>3164.6435810000003</v>
      </c>
      <c r="F235" s="228">
        <v>159.9655909999999</v>
      </c>
      <c r="G235" s="228">
        <v>-313.13316699999996</v>
      </c>
      <c r="H235" s="228">
        <v>1070.2529459999998</v>
      </c>
      <c r="I235" s="228">
        <v>133.65827200000001</v>
      </c>
      <c r="J235" s="228">
        <v>5756.9150059999993</v>
      </c>
      <c r="L235" s="638"/>
      <c r="M235" s="638"/>
      <c r="N235" s="638"/>
      <c r="O235" s="638"/>
      <c r="P235" s="638"/>
      <c r="Q235" s="638"/>
      <c r="R235" s="638"/>
    </row>
    <row r="236" spans="1:18" s="248" customFormat="1" ht="15" x14ac:dyDescent="0.25">
      <c r="A236" s="725"/>
      <c r="B236" s="80" t="s">
        <v>34</v>
      </c>
      <c r="C236" s="228">
        <v>796.58821699999999</v>
      </c>
      <c r="D236" s="228">
        <v>366.71754699999997</v>
      </c>
      <c r="E236" s="228">
        <v>2694.4485270000005</v>
      </c>
      <c r="F236" s="228">
        <v>174.14202</v>
      </c>
      <c r="G236" s="228">
        <v>885.00375699999995</v>
      </c>
      <c r="H236" s="228">
        <v>25.529954000000089</v>
      </c>
      <c r="I236" s="228">
        <v>300.34637600000002</v>
      </c>
      <c r="J236" s="228">
        <v>5242.7763980000009</v>
      </c>
      <c r="L236" s="638"/>
      <c r="M236" s="638"/>
      <c r="N236" s="638"/>
      <c r="O236" s="638"/>
      <c r="P236" s="638"/>
      <c r="Q236" s="638"/>
      <c r="R236" s="638"/>
    </row>
    <row r="237" spans="1:18" s="248" customFormat="1" ht="15" x14ac:dyDescent="0.25">
      <c r="A237" s="725"/>
      <c r="B237" s="80" t="s">
        <v>35</v>
      </c>
      <c r="C237" s="228">
        <v>-1794.8042630000002</v>
      </c>
      <c r="D237" s="228">
        <v>509.18430900000021</v>
      </c>
      <c r="E237" s="228">
        <v>-4244.2024450000026</v>
      </c>
      <c r="F237" s="228">
        <v>-898.00301399999989</v>
      </c>
      <c r="G237" s="228">
        <v>-591.8618919999999</v>
      </c>
      <c r="H237" s="228">
        <v>-1078.8657370000001</v>
      </c>
      <c r="I237" s="228">
        <v>-78.774144999999976</v>
      </c>
      <c r="J237" s="228">
        <v>-8177.3271870000026</v>
      </c>
      <c r="L237" s="638"/>
      <c r="M237" s="638"/>
      <c r="N237" s="638"/>
      <c r="O237" s="638"/>
      <c r="P237" s="638"/>
      <c r="Q237" s="638"/>
      <c r="R237" s="638"/>
    </row>
    <row r="238" spans="1:18" s="248" customFormat="1" ht="15" x14ac:dyDescent="0.25">
      <c r="A238" s="725"/>
      <c r="B238" s="80" t="s">
        <v>36</v>
      </c>
      <c r="C238" s="228">
        <v>1550.4990910000001</v>
      </c>
      <c r="D238" s="228">
        <v>966.05758000000014</v>
      </c>
      <c r="E238" s="228">
        <v>9779.6385440000013</v>
      </c>
      <c r="F238" s="228">
        <v>502.58976900000016</v>
      </c>
      <c r="G238" s="228">
        <v>557.04760299999998</v>
      </c>
      <c r="H238" s="228">
        <v>552.09311500000013</v>
      </c>
      <c r="I238" s="228">
        <v>244.96407200000002</v>
      </c>
      <c r="J238" s="228">
        <v>14152.889774000001</v>
      </c>
      <c r="L238" s="638"/>
      <c r="M238" s="638"/>
      <c r="N238" s="638"/>
      <c r="O238" s="638"/>
      <c r="P238" s="638"/>
      <c r="Q238" s="638"/>
      <c r="R238" s="638"/>
    </row>
    <row r="239" spans="1:18" s="248" customFormat="1" ht="15" x14ac:dyDescent="0.25">
      <c r="A239" s="725"/>
      <c r="B239" s="80" t="s">
        <v>37</v>
      </c>
      <c r="C239" s="228">
        <v>632.95993799999997</v>
      </c>
      <c r="D239" s="228">
        <v>1889.1100620000002</v>
      </c>
      <c r="E239" s="228">
        <v>3720.3642360000013</v>
      </c>
      <c r="F239" s="228">
        <v>513.49029599999994</v>
      </c>
      <c r="G239" s="228">
        <v>158.83859799999999</v>
      </c>
      <c r="H239" s="228">
        <v>686.24465500000008</v>
      </c>
      <c r="I239" s="228">
        <v>194.13015899999999</v>
      </c>
      <c r="J239" s="228">
        <v>7795.1379440000019</v>
      </c>
      <c r="L239" s="638"/>
      <c r="M239" s="638"/>
      <c r="N239" s="638"/>
      <c r="O239" s="638"/>
      <c r="P239" s="638"/>
      <c r="Q239" s="638"/>
      <c r="R239" s="638"/>
    </row>
    <row r="240" spans="1:18" s="248" customFormat="1" ht="15" x14ac:dyDescent="0.25">
      <c r="A240" s="725"/>
      <c r="B240" s="80" t="s">
        <v>38</v>
      </c>
      <c r="C240" s="228">
        <v>115.63351599999987</v>
      </c>
      <c r="D240" s="228">
        <v>-104.93384500000002</v>
      </c>
      <c r="E240" s="228">
        <v>-10495.210031999999</v>
      </c>
      <c r="F240" s="228">
        <v>-1070.0810730000003</v>
      </c>
      <c r="G240" s="228">
        <v>-573.24428399999988</v>
      </c>
      <c r="H240" s="228">
        <v>-1507.5414929999997</v>
      </c>
      <c r="I240" s="228">
        <v>81.870478000000048</v>
      </c>
      <c r="J240" s="228">
        <v>-13553.506732999998</v>
      </c>
      <c r="L240" s="638"/>
      <c r="M240" s="638"/>
      <c r="N240" s="638"/>
      <c r="O240" s="638"/>
      <c r="P240" s="638"/>
      <c r="Q240" s="638"/>
      <c r="R240" s="638"/>
    </row>
    <row r="241" spans="1:18" s="248" customFormat="1" ht="15" x14ac:dyDescent="0.25">
      <c r="A241" s="725"/>
      <c r="B241" s="80" t="s">
        <v>39</v>
      </c>
      <c r="C241" s="228">
        <v>772.00982900000008</v>
      </c>
      <c r="D241" s="228">
        <v>727.56160200000022</v>
      </c>
      <c r="E241" s="228">
        <v>9010.1460149999984</v>
      </c>
      <c r="F241" s="228">
        <v>448.2668450000001</v>
      </c>
      <c r="G241" s="228">
        <v>-60.561565999999999</v>
      </c>
      <c r="H241" s="228">
        <v>538.98086999999987</v>
      </c>
      <c r="I241" s="228">
        <v>69.965705000000014</v>
      </c>
      <c r="J241" s="228">
        <v>11506.369299999998</v>
      </c>
      <c r="L241" s="638"/>
      <c r="M241" s="638"/>
      <c r="N241" s="638"/>
      <c r="O241" s="638"/>
      <c r="P241" s="638"/>
      <c r="Q241" s="638"/>
      <c r="R241" s="638"/>
    </row>
    <row r="242" spans="1:18" s="248" customFormat="1" ht="15" x14ac:dyDescent="0.25">
      <c r="A242" s="725"/>
      <c r="B242" s="80" t="s">
        <v>40</v>
      </c>
      <c r="C242" s="228">
        <v>1118.3640090000001</v>
      </c>
      <c r="D242" s="228">
        <v>1177.9973050000001</v>
      </c>
      <c r="E242" s="228">
        <v>2143.5929539999997</v>
      </c>
      <c r="F242" s="228">
        <v>269.1195929999999</v>
      </c>
      <c r="G242" s="228">
        <v>4.5984189999999927</v>
      </c>
      <c r="H242" s="228">
        <v>-134.84021699999994</v>
      </c>
      <c r="I242" s="228">
        <v>136.29129199999997</v>
      </c>
      <c r="J242" s="228">
        <v>4715.1233549999988</v>
      </c>
      <c r="L242" s="638"/>
      <c r="M242" s="638"/>
      <c r="N242" s="638"/>
      <c r="O242" s="638"/>
      <c r="P242" s="638"/>
      <c r="Q242" s="638"/>
      <c r="R242" s="638"/>
    </row>
    <row r="243" spans="1:18" s="248" customFormat="1" ht="15.75" thickBot="1" x14ac:dyDescent="0.3">
      <c r="A243" s="726"/>
      <c r="B243" s="411" t="s">
        <v>41</v>
      </c>
      <c r="C243" s="412">
        <v>-851.53986899999927</v>
      </c>
      <c r="D243" s="412">
        <v>-399.52642700000069</v>
      </c>
      <c r="E243" s="412">
        <v>-9470.3493799999997</v>
      </c>
      <c r="F243" s="412">
        <v>-259.83453600000212</v>
      </c>
      <c r="G243" s="412">
        <v>-713.29554899999994</v>
      </c>
      <c r="H243" s="412">
        <v>-1193.6738709999991</v>
      </c>
      <c r="I243" s="412">
        <v>-9.64004900000009</v>
      </c>
      <c r="J243" s="412">
        <v>-12897.859681000002</v>
      </c>
      <c r="L243" s="638"/>
      <c r="M243" s="638"/>
      <c r="N243" s="638"/>
      <c r="O243" s="638"/>
      <c r="P243" s="638"/>
      <c r="Q243" s="638"/>
      <c r="R243" s="638"/>
    </row>
    <row r="244" spans="1:18" s="248" customFormat="1" ht="15" x14ac:dyDescent="0.25">
      <c r="A244" s="727">
        <v>2015</v>
      </c>
      <c r="B244" s="413" t="s">
        <v>42</v>
      </c>
      <c r="C244" s="410">
        <v>229.11386300000001</v>
      </c>
      <c r="D244" s="410">
        <v>1571.9439880000002</v>
      </c>
      <c r="E244" s="410">
        <v>13520.034317000001</v>
      </c>
      <c r="F244" s="410">
        <v>201.35612700000001</v>
      </c>
      <c r="G244" s="410">
        <v>151.92991699999999</v>
      </c>
      <c r="H244" s="410">
        <v>-130.61543699999993</v>
      </c>
      <c r="I244" s="410">
        <v>115.69515000000001</v>
      </c>
      <c r="J244" s="410">
        <v>15659.457925000001</v>
      </c>
      <c r="L244" s="638"/>
      <c r="M244" s="638"/>
      <c r="N244" s="638"/>
      <c r="O244" s="638"/>
      <c r="P244" s="638"/>
      <c r="Q244" s="638"/>
      <c r="R244" s="638"/>
    </row>
    <row r="245" spans="1:18" s="248" customFormat="1" ht="15" x14ac:dyDescent="0.25">
      <c r="A245" s="725"/>
      <c r="B245" s="80" t="s">
        <v>43</v>
      </c>
      <c r="C245" s="228">
        <v>639.600954</v>
      </c>
      <c r="D245" s="228">
        <v>835.30618200000026</v>
      </c>
      <c r="E245" s="228">
        <v>3651.3156470000031</v>
      </c>
      <c r="F245" s="228">
        <v>412.38289999999961</v>
      </c>
      <c r="G245" s="228">
        <v>77.182702000000006</v>
      </c>
      <c r="H245" s="228">
        <v>740.88005900000007</v>
      </c>
      <c r="I245" s="228">
        <v>379.42501699999997</v>
      </c>
      <c r="J245" s="228">
        <v>6736.0934610000022</v>
      </c>
      <c r="L245" s="638"/>
      <c r="M245" s="638"/>
      <c r="N245" s="638"/>
      <c r="O245" s="638"/>
      <c r="P245" s="638"/>
      <c r="Q245" s="638"/>
      <c r="R245" s="638"/>
    </row>
    <row r="246" spans="1:18" s="248" customFormat="1" ht="15" x14ac:dyDescent="0.25">
      <c r="A246" s="725"/>
      <c r="B246" s="80" t="s">
        <v>32</v>
      </c>
      <c r="C246" s="228">
        <v>332.13314899999978</v>
      </c>
      <c r="D246" s="228">
        <v>-1509.574756</v>
      </c>
      <c r="E246" s="228">
        <v>-8443.823596000002</v>
      </c>
      <c r="F246" s="228">
        <v>-882.26924000000145</v>
      </c>
      <c r="G246" s="228">
        <v>-103.71246399999927</v>
      </c>
      <c r="H246" s="228">
        <v>-1371.3880140000001</v>
      </c>
      <c r="I246" s="228">
        <v>-288.72060999999985</v>
      </c>
      <c r="J246" s="228">
        <v>-12267.355531000005</v>
      </c>
      <c r="L246" s="638"/>
      <c r="M246" s="638"/>
      <c r="N246" s="638"/>
      <c r="O246" s="638"/>
      <c r="P246" s="638"/>
      <c r="Q246" s="638"/>
      <c r="R246" s="638"/>
    </row>
    <row r="247" spans="1:18" s="248" customFormat="1" ht="15" x14ac:dyDescent="0.25">
      <c r="A247" s="725"/>
      <c r="B247" s="80" t="s">
        <v>33</v>
      </c>
      <c r="C247" s="228">
        <v>593.589427</v>
      </c>
      <c r="D247" s="228">
        <v>1304.638465</v>
      </c>
      <c r="E247" s="228">
        <v>13477.403283000003</v>
      </c>
      <c r="F247" s="228">
        <v>704.67350099999976</v>
      </c>
      <c r="G247" s="228">
        <v>228.23593599999998</v>
      </c>
      <c r="H247" s="228">
        <v>776.54591199999982</v>
      </c>
      <c r="I247" s="228">
        <v>162.59139100000002</v>
      </c>
      <c r="J247" s="228">
        <v>17247.677915000004</v>
      </c>
      <c r="L247" s="638"/>
      <c r="M247" s="638"/>
      <c r="N247" s="638"/>
      <c r="O247" s="638"/>
      <c r="P247" s="638"/>
      <c r="Q247" s="638"/>
      <c r="R247" s="638"/>
    </row>
    <row r="248" spans="1:18" s="248" customFormat="1" ht="15" x14ac:dyDescent="0.25">
      <c r="A248" s="725"/>
      <c r="B248" s="80" t="s">
        <v>34</v>
      </c>
      <c r="C248" s="228">
        <v>868.37532500000009</v>
      </c>
      <c r="D248" s="228">
        <v>559.49505199999999</v>
      </c>
      <c r="E248" s="228">
        <v>3705.1484850000015</v>
      </c>
      <c r="F248" s="228">
        <v>496.74078400000008</v>
      </c>
      <c r="G248" s="228">
        <v>-400.78237799999999</v>
      </c>
      <c r="H248" s="228">
        <v>410.90628700000002</v>
      </c>
      <c r="I248" s="228">
        <v>117.18804800000001</v>
      </c>
      <c r="J248" s="228">
        <v>5757.0716030000021</v>
      </c>
      <c r="L248" s="638"/>
      <c r="M248" s="638"/>
      <c r="N248" s="638"/>
      <c r="O248" s="638"/>
      <c r="P248" s="638"/>
      <c r="Q248" s="638"/>
      <c r="R248" s="638"/>
    </row>
    <row r="249" spans="1:18" s="248" customFormat="1" ht="15" x14ac:dyDescent="0.25">
      <c r="A249" s="725"/>
      <c r="B249" s="80" t="s">
        <v>35</v>
      </c>
      <c r="C249" s="228">
        <v>-1183.1399340000007</v>
      </c>
      <c r="D249" s="228">
        <v>699.71415499999966</v>
      </c>
      <c r="E249" s="228">
        <v>-3303.238605999999</v>
      </c>
      <c r="F249" s="228">
        <v>-778.10310200000004</v>
      </c>
      <c r="G249" s="228">
        <v>-1390.8088299999999</v>
      </c>
      <c r="H249" s="228">
        <v>419.5172050000001</v>
      </c>
      <c r="I249" s="228">
        <v>-8.9764279999999417</v>
      </c>
      <c r="J249" s="228">
        <v>-5545.0355399999999</v>
      </c>
      <c r="L249" s="638"/>
      <c r="M249" s="638"/>
      <c r="N249" s="638"/>
      <c r="O249" s="638"/>
      <c r="P249" s="638"/>
      <c r="Q249" s="638"/>
      <c r="R249" s="638"/>
    </row>
    <row r="250" spans="1:18" s="248" customFormat="1" ht="15" x14ac:dyDescent="0.25">
      <c r="A250" s="725"/>
      <c r="B250" s="80" t="s">
        <v>36</v>
      </c>
      <c r="C250" s="228">
        <v>757.73457099999996</v>
      </c>
      <c r="D250" s="228">
        <v>808.38427999999976</v>
      </c>
      <c r="E250" s="228">
        <v>14044.683199000001</v>
      </c>
      <c r="F250" s="228">
        <v>437.99091500000009</v>
      </c>
      <c r="G250" s="228">
        <v>83.633010999999982</v>
      </c>
      <c r="H250" s="228">
        <v>495.71072099999992</v>
      </c>
      <c r="I250" s="228">
        <v>150.50725900000003</v>
      </c>
      <c r="J250" s="228">
        <v>16778.643956000004</v>
      </c>
      <c r="L250" s="638"/>
      <c r="M250" s="638"/>
      <c r="N250" s="638"/>
      <c r="O250" s="638"/>
      <c r="P250" s="638"/>
      <c r="Q250" s="638"/>
      <c r="R250" s="638"/>
    </row>
    <row r="251" spans="1:18" s="248" customFormat="1" ht="15" x14ac:dyDescent="0.25">
      <c r="A251" s="725"/>
      <c r="B251" s="80" t="s">
        <v>37</v>
      </c>
      <c r="C251" s="228">
        <v>996.05103799999995</v>
      </c>
      <c r="D251" s="228">
        <v>344.72672800000009</v>
      </c>
      <c r="E251" s="228">
        <v>1637.6660980000015</v>
      </c>
      <c r="F251" s="228">
        <v>194.88060399999995</v>
      </c>
      <c r="G251" s="228">
        <v>137.67515900000001</v>
      </c>
      <c r="H251" s="228">
        <v>-97.962364999999863</v>
      </c>
      <c r="I251" s="228">
        <v>5.3063590000000147</v>
      </c>
      <c r="J251" s="228">
        <v>3218.3436210000018</v>
      </c>
      <c r="L251" s="638"/>
      <c r="M251" s="638"/>
      <c r="N251" s="638"/>
      <c r="O251" s="638"/>
      <c r="P251" s="638"/>
      <c r="Q251" s="638"/>
      <c r="R251" s="638"/>
    </row>
    <row r="252" spans="1:18" s="248" customFormat="1" ht="15" x14ac:dyDescent="0.25">
      <c r="A252" s="725"/>
      <c r="B252" s="80" t="s">
        <v>38</v>
      </c>
      <c r="C252" s="228">
        <v>-262.74750799999993</v>
      </c>
      <c r="D252" s="228">
        <v>-650.47637900000018</v>
      </c>
      <c r="E252" s="228">
        <v>-6380.1730859999989</v>
      </c>
      <c r="F252" s="228">
        <v>-1344.583341</v>
      </c>
      <c r="G252" s="228">
        <v>-573.04165699999976</v>
      </c>
      <c r="H252" s="228">
        <v>463.77997999999934</v>
      </c>
      <c r="I252" s="228">
        <v>487.07361299999991</v>
      </c>
      <c r="J252" s="228">
        <v>-8260.1683779999985</v>
      </c>
      <c r="L252" s="638"/>
      <c r="M252" s="638"/>
      <c r="N252" s="638"/>
      <c r="O252" s="638"/>
      <c r="P252" s="638"/>
      <c r="Q252" s="638"/>
      <c r="R252" s="638"/>
    </row>
    <row r="253" spans="1:18" s="248" customFormat="1" ht="15" x14ac:dyDescent="0.25">
      <c r="A253" s="725"/>
      <c r="B253" s="80" t="s">
        <v>39</v>
      </c>
      <c r="C253" s="228">
        <v>881.74981000000002</v>
      </c>
      <c r="D253" s="228">
        <v>1164.0974920000001</v>
      </c>
      <c r="E253" s="228">
        <v>10433.753883000001</v>
      </c>
      <c r="F253" s="228">
        <v>365.39071300000001</v>
      </c>
      <c r="G253" s="228">
        <v>128.47365400000001</v>
      </c>
      <c r="H253" s="228">
        <v>51.96863600000006</v>
      </c>
      <c r="I253" s="228">
        <v>170.41471299999998</v>
      </c>
      <c r="J253" s="228">
        <v>13195.848901000001</v>
      </c>
      <c r="L253" s="638"/>
      <c r="M253" s="638"/>
      <c r="N253" s="638"/>
      <c r="O253" s="638"/>
      <c r="P253" s="638"/>
      <c r="Q253" s="638"/>
      <c r="R253" s="638"/>
    </row>
    <row r="254" spans="1:18" s="248" customFormat="1" ht="15" x14ac:dyDescent="0.25">
      <c r="A254" s="725"/>
      <c r="B254" s="80" t="s">
        <v>40</v>
      </c>
      <c r="C254" s="228">
        <v>984.73903400000006</v>
      </c>
      <c r="D254" s="228">
        <v>2972.174438</v>
      </c>
      <c r="E254" s="228">
        <v>2354.6471030000012</v>
      </c>
      <c r="F254" s="228">
        <v>351.81639599999994</v>
      </c>
      <c r="G254" s="228">
        <v>-24.52930600000002</v>
      </c>
      <c r="H254" s="228">
        <v>636.47862599999996</v>
      </c>
      <c r="I254" s="228">
        <v>114.933702</v>
      </c>
      <c r="J254" s="228">
        <v>7390.2599930000015</v>
      </c>
      <c r="L254" s="638"/>
      <c r="M254" s="638"/>
      <c r="N254" s="638"/>
      <c r="O254" s="638"/>
      <c r="P254" s="638"/>
      <c r="Q254" s="638"/>
      <c r="R254" s="638"/>
    </row>
    <row r="255" spans="1:18" s="248" customFormat="1" ht="18.75" customHeight="1" thickBot="1" x14ac:dyDescent="0.3">
      <c r="A255" s="726"/>
      <c r="B255" s="411" t="s">
        <v>41</v>
      </c>
      <c r="C255" s="412">
        <v>-476.08147899999994</v>
      </c>
      <c r="D255" s="412">
        <v>-43.635669000001144</v>
      </c>
      <c r="E255" s="412">
        <v>-6642.1566979999989</v>
      </c>
      <c r="F255" s="412">
        <v>-659.06355099999928</v>
      </c>
      <c r="G255" s="412">
        <v>-734.58690399999989</v>
      </c>
      <c r="H255" s="412">
        <v>-1859.874624</v>
      </c>
      <c r="I255" s="412">
        <v>-232.35595599999988</v>
      </c>
      <c r="J255" s="412">
        <v>-10647.754880999999</v>
      </c>
      <c r="L255" s="638"/>
      <c r="M255" s="638"/>
      <c r="N255" s="638"/>
      <c r="O255" s="638"/>
      <c r="P255" s="638"/>
      <c r="Q255" s="638"/>
      <c r="R255" s="638"/>
    </row>
    <row r="256" spans="1:18" x14ac:dyDescent="0.2">
      <c r="A256" s="727">
        <v>2016</v>
      </c>
      <c r="B256" s="413" t="s">
        <v>42</v>
      </c>
      <c r="C256" s="410">
        <v>650.71512200000006</v>
      </c>
      <c r="D256" s="410">
        <v>1409.7586569999999</v>
      </c>
      <c r="E256" s="410">
        <v>6807.4709249999996</v>
      </c>
      <c r="F256" s="410">
        <v>-243.0725829999999</v>
      </c>
      <c r="G256" s="410">
        <v>68.12687600000001</v>
      </c>
      <c r="H256" s="410">
        <v>1023.7857039999999</v>
      </c>
      <c r="I256" s="410">
        <v>49.625317999999993</v>
      </c>
      <c r="J256" s="410">
        <f>SUM(C256:I256)</f>
        <v>9766.4100190000008</v>
      </c>
    </row>
    <row r="257" spans="1:10" x14ac:dyDescent="0.2">
      <c r="A257" s="725"/>
      <c r="B257" s="80" t="s">
        <v>43</v>
      </c>
      <c r="C257" s="228">
        <v>1507.874065</v>
      </c>
      <c r="D257" s="228">
        <v>720.69290699999988</v>
      </c>
      <c r="E257" s="228">
        <v>2173.5655719999995</v>
      </c>
      <c r="F257" s="228">
        <v>335.43559299999993</v>
      </c>
      <c r="G257" s="228">
        <v>15.579791</v>
      </c>
      <c r="H257" s="228">
        <v>392.28179899999986</v>
      </c>
      <c r="I257" s="228">
        <v>199.89280399999998</v>
      </c>
      <c r="J257" s="410">
        <f t="shared" ref="J257:J267" si="0">SUM(C257:I257)</f>
        <v>5345.3225309999989</v>
      </c>
    </row>
    <row r="258" spans="1:10" x14ac:dyDescent="0.2">
      <c r="A258" s="725"/>
      <c r="B258" s="80" t="s">
        <v>32</v>
      </c>
      <c r="C258" s="228">
        <v>-695.64919499999974</v>
      </c>
      <c r="D258" s="228">
        <v>941.82795499999975</v>
      </c>
      <c r="E258" s="228">
        <v>-6594.2373090000001</v>
      </c>
      <c r="F258" s="228">
        <v>-943.84430799999973</v>
      </c>
      <c r="G258" s="228">
        <v>-1724.3818679999999</v>
      </c>
      <c r="H258" s="228">
        <v>-693.052772</v>
      </c>
      <c r="I258" s="228">
        <v>-400.99762999999996</v>
      </c>
      <c r="J258" s="410">
        <f t="shared" si="0"/>
        <v>-10110.335127</v>
      </c>
    </row>
    <row r="259" spans="1:10" x14ac:dyDescent="0.2">
      <c r="A259" s="725"/>
      <c r="B259" s="80" t="s">
        <v>33</v>
      </c>
      <c r="C259" s="228">
        <v>638.05567400000007</v>
      </c>
      <c r="D259" s="228">
        <v>1563.3012479999998</v>
      </c>
      <c r="E259" s="228">
        <v>13024.147985000001</v>
      </c>
      <c r="F259" s="228">
        <v>130.93061799999987</v>
      </c>
      <c r="G259" s="228">
        <v>281.03946700000006</v>
      </c>
      <c r="H259" s="228">
        <v>42.322475999999824</v>
      </c>
      <c r="I259" s="228">
        <v>104.300949</v>
      </c>
      <c r="J259" s="410">
        <f t="shared" si="0"/>
        <v>15784.098417000003</v>
      </c>
    </row>
    <row r="260" spans="1:10" x14ac:dyDescent="0.2">
      <c r="A260" s="725"/>
      <c r="B260" s="80" t="s">
        <v>34</v>
      </c>
      <c r="C260" s="228">
        <v>1089.5855389999999</v>
      </c>
      <c r="D260" s="228">
        <v>78.737218999999868</v>
      </c>
      <c r="E260" s="228">
        <v>1600.2624959999994</v>
      </c>
      <c r="F260" s="228">
        <v>351.06687299999999</v>
      </c>
      <c r="G260" s="228">
        <v>69.485488999999987</v>
      </c>
      <c r="H260" s="228">
        <v>825.58163400000012</v>
      </c>
      <c r="I260" s="228">
        <v>32.541381999999999</v>
      </c>
      <c r="J260" s="410">
        <f t="shared" si="0"/>
        <v>4047.2606319999995</v>
      </c>
    </row>
    <row r="261" spans="1:10" x14ac:dyDescent="0.2">
      <c r="A261" s="725"/>
      <c r="B261" s="80" t="s">
        <v>35</v>
      </c>
      <c r="C261" s="228">
        <v>-1284.0380990000001</v>
      </c>
      <c r="D261" s="228">
        <v>-66.353868000000148</v>
      </c>
      <c r="E261" s="228">
        <v>-4441.6318339999998</v>
      </c>
      <c r="F261" s="228">
        <v>-692.17957399999977</v>
      </c>
      <c r="G261" s="228">
        <v>-236.81194400000004</v>
      </c>
      <c r="H261" s="228">
        <v>-693.9952059999996</v>
      </c>
      <c r="I261" s="228">
        <v>-7.7707169999998769</v>
      </c>
      <c r="J261" s="410">
        <f t="shared" si="0"/>
        <v>-7422.7812419999991</v>
      </c>
    </row>
    <row r="262" spans="1:10" x14ac:dyDescent="0.2">
      <c r="A262" s="725"/>
      <c r="B262" s="80" t="s">
        <v>36</v>
      </c>
      <c r="C262" s="228">
        <v>1709.4945340000002</v>
      </c>
      <c r="D262" s="228">
        <v>475.53323200000023</v>
      </c>
      <c r="E262" s="228">
        <v>10286.045072000001</v>
      </c>
      <c r="F262" s="228">
        <v>137.60884499999997</v>
      </c>
      <c r="G262" s="228">
        <v>3.4283800000000042</v>
      </c>
      <c r="H262" s="228">
        <v>126.04052500000034</v>
      </c>
      <c r="I262" s="228">
        <v>-90.340441999999996</v>
      </c>
      <c r="J262" s="410">
        <f t="shared" si="0"/>
        <v>12647.810146</v>
      </c>
    </row>
    <row r="263" spans="1:10" x14ac:dyDescent="0.2">
      <c r="A263" s="725"/>
      <c r="B263" s="80" t="s">
        <v>37</v>
      </c>
      <c r="C263" s="228">
        <v>1035.2988540000001</v>
      </c>
      <c r="D263" s="228">
        <v>951.38812299999995</v>
      </c>
      <c r="E263" s="228">
        <v>3239.4252049999996</v>
      </c>
      <c r="F263" s="228">
        <v>415.65581500000008</v>
      </c>
      <c r="G263" s="228">
        <v>-850.83221900000001</v>
      </c>
      <c r="H263" s="228">
        <v>416.84427700000003</v>
      </c>
      <c r="I263" s="228">
        <v>138.91364100000001</v>
      </c>
      <c r="J263" s="410">
        <f t="shared" si="0"/>
        <v>5346.6936960000003</v>
      </c>
    </row>
    <row r="264" spans="1:10" x14ac:dyDescent="0.2">
      <c r="A264" s="725"/>
      <c r="B264" s="80" t="s">
        <v>38</v>
      </c>
      <c r="C264" s="228">
        <v>16.889041000000361</v>
      </c>
      <c r="D264" s="228">
        <v>1012.3470390000002</v>
      </c>
      <c r="E264" s="228">
        <v>-6062.9809329999989</v>
      </c>
      <c r="F264" s="228">
        <v>-1051.7786210000004</v>
      </c>
      <c r="G264" s="228">
        <v>-821.19136900000001</v>
      </c>
      <c r="H264" s="228">
        <v>-850.40571699999964</v>
      </c>
      <c r="I264" s="228">
        <v>223.43284299999993</v>
      </c>
      <c r="J264" s="410">
        <f t="shared" si="0"/>
        <v>-7533.6877169999989</v>
      </c>
    </row>
    <row r="265" spans="1:10" x14ac:dyDescent="0.2">
      <c r="A265" s="725"/>
      <c r="B265" s="80" t="s">
        <v>39</v>
      </c>
      <c r="C265" s="228">
        <v>1151.4405420000001</v>
      </c>
      <c r="D265" s="228">
        <v>1267.9248219999999</v>
      </c>
      <c r="E265" s="228">
        <v>6780.0400840000002</v>
      </c>
      <c r="F265" s="228">
        <v>85.238908999999694</v>
      </c>
      <c r="G265" s="228">
        <v>-221.59181699999999</v>
      </c>
      <c r="H265" s="228">
        <v>1360.7942790000002</v>
      </c>
      <c r="I265" s="228">
        <v>39.620911000000007</v>
      </c>
      <c r="J265" s="410">
        <f t="shared" si="0"/>
        <v>10463.46773</v>
      </c>
    </row>
    <row r="266" spans="1:10" x14ac:dyDescent="0.2">
      <c r="A266" s="725"/>
      <c r="B266" s="80" t="s">
        <v>40</v>
      </c>
      <c r="C266" s="228">
        <v>1180.225514</v>
      </c>
      <c r="D266" s="228">
        <v>1293.3514659999998</v>
      </c>
      <c r="E266" s="228">
        <v>4177.2219129999976</v>
      </c>
      <c r="F266" s="228">
        <v>262.1263019999999</v>
      </c>
      <c r="G266" s="228">
        <v>-6.2152999999995018E-2</v>
      </c>
      <c r="H266" s="228">
        <v>1462.026607</v>
      </c>
      <c r="I266" s="228">
        <v>303.03400299999998</v>
      </c>
      <c r="J266" s="410">
        <f t="shared" si="0"/>
        <v>8677.9236519999977</v>
      </c>
    </row>
    <row r="267" spans="1:10" ht="13.5" thickBot="1" x14ac:dyDescent="0.25">
      <c r="A267" s="726"/>
      <c r="B267" s="411" t="s">
        <v>41</v>
      </c>
      <c r="C267" s="412">
        <v>-478.04278599999998</v>
      </c>
      <c r="D267" s="412">
        <v>926.7868759999983</v>
      </c>
      <c r="E267" s="412">
        <v>-6861.868435999997</v>
      </c>
      <c r="F267" s="412">
        <v>-796.68526199999906</v>
      </c>
      <c r="G267" s="412">
        <v>-1779.9175799999998</v>
      </c>
      <c r="H267" s="412">
        <v>-2984.3869589999995</v>
      </c>
      <c r="I267" s="412">
        <v>95.870504999999866</v>
      </c>
      <c r="J267" s="412">
        <f t="shared" si="0"/>
        <v>-11878.243641999998</v>
      </c>
    </row>
    <row r="268" spans="1:10" s="248" customFormat="1" x14ac:dyDescent="0.2">
      <c r="A268" s="727">
        <v>2017</v>
      </c>
      <c r="B268" s="413" t="s">
        <v>42</v>
      </c>
      <c r="C268" s="410">
        <v>868.67479000000003</v>
      </c>
      <c r="D268" s="410">
        <v>971.68964099999994</v>
      </c>
      <c r="E268" s="410">
        <v>12859.542107000001</v>
      </c>
      <c r="F268" s="410">
        <v>179.25722099999984</v>
      </c>
      <c r="G268" s="410">
        <v>-185.46178</v>
      </c>
      <c r="H268" s="410">
        <v>880.80936500000007</v>
      </c>
      <c r="I268" s="410">
        <v>446.14554100000004</v>
      </c>
      <c r="J268" s="410">
        <v>16020.656885</v>
      </c>
    </row>
    <row r="269" spans="1:10" s="248" customFormat="1" x14ac:dyDescent="0.2">
      <c r="A269" s="725"/>
      <c r="B269" s="80" t="s">
        <v>43</v>
      </c>
      <c r="C269" s="228">
        <v>1073.1205849999999</v>
      </c>
      <c r="D269" s="228">
        <v>860.16938299999993</v>
      </c>
      <c r="E269" s="228">
        <v>3014.4532810000001</v>
      </c>
      <c r="F269" s="228">
        <v>199.31674999999996</v>
      </c>
      <c r="G269" s="228">
        <v>27.454415000000012</v>
      </c>
      <c r="H269" s="228">
        <v>2749.0807829999999</v>
      </c>
      <c r="I269" s="228">
        <v>-31.265135999999998</v>
      </c>
      <c r="J269" s="410">
        <v>7892.3300610000006</v>
      </c>
    </row>
    <row r="270" spans="1:10" s="248" customFormat="1" x14ac:dyDescent="0.2">
      <c r="A270" s="725"/>
      <c r="B270" s="80" t="s">
        <v>32</v>
      </c>
      <c r="C270" s="228">
        <v>-172.75818799999979</v>
      </c>
      <c r="D270" s="228">
        <v>328.2547280000008</v>
      </c>
      <c r="E270" s="228">
        <v>-4993.1111700000038</v>
      </c>
      <c r="F270" s="228">
        <v>-989.87069799999972</v>
      </c>
      <c r="G270" s="228">
        <v>-695.40499900000009</v>
      </c>
      <c r="H270" s="228">
        <v>-1007.3182509999997</v>
      </c>
      <c r="I270" s="228">
        <v>-220.17567799999995</v>
      </c>
      <c r="J270" s="410">
        <v>-7750.3842559999975</v>
      </c>
    </row>
    <row r="271" spans="1:10" s="248" customFormat="1" x14ac:dyDescent="0.2">
      <c r="A271" s="725"/>
      <c r="B271" s="80" t="s">
        <v>33</v>
      </c>
      <c r="C271" s="228">
        <v>409.96440799999999</v>
      </c>
      <c r="D271" s="228">
        <v>1384.163564</v>
      </c>
      <c r="E271" s="228">
        <v>10087.955030999998</v>
      </c>
      <c r="F271" s="228">
        <v>164.66153000000008</v>
      </c>
      <c r="G271" s="228">
        <v>74.245828000000017</v>
      </c>
      <c r="H271" s="228">
        <v>-248.82790599999998</v>
      </c>
      <c r="I271" s="228">
        <v>47.799592000000004</v>
      </c>
      <c r="J271" s="410">
        <v>11919.962047000001</v>
      </c>
    </row>
    <row r="272" spans="1:10" s="248" customFormat="1" x14ac:dyDescent="0.2">
      <c r="A272" s="725"/>
      <c r="B272" s="80" t="s">
        <v>34</v>
      </c>
      <c r="C272" s="228">
        <v>310.99108200000001</v>
      </c>
      <c r="D272" s="228">
        <v>1564.0664820000002</v>
      </c>
      <c r="E272" s="228">
        <v>4495.6469559999987</v>
      </c>
      <c r="F272" s="228">
        <v>292.98683000000005</v>
      </c>
      <c r="G272" s="228">
        <v>-929.75563399999987</v>
      </c>
      <c r="H272" s="228">
        <v>726.05580000000009</v>
      </c>
      <c r="I272" s="228">
        <v>34.261599999999987</v>
      </c>
      <c r="J272" s="410">
        <v>6494.2531159999999</v>
      </c>
    </row>
    <row r="273" spans="1:19" s="248" customFormat="1" x14ac:dyDescent="0.2">
      <c r="A273" s="725"/>
      <c r="B273" s="80" t="s">
        <v>35</v>
      </c>
      <c r="C273" s="228">
        <v>-1308.3681720000004</v>
      </c>
      <c r="D273" s="228">
        <v>412.41355399999975</v>
      </c>
      <c r="E273" s="228">
        <v>485.51193699999931</v>
      </c>
      <c r="F273" s="228">
        <v>-1092.7642569999998</v>
      </c>
      <c r="G273" s="228">
        <v>-746.80812399999991</v>
      </c>
      <c r="H273" s="228">
        <v>-1782.3821050000001</v>
      </c>
      <c r="I273" s="228">
        <v>-222.45090600000003</v>
      </c>
      <c r="J273" s="410">
        <v>-4254.848073000001</v>
      </c>
    </row>
    <row r="274" spans="1:19" s="248" customFormat="1" x14ac:dyDescent="0.2">
      <c r="A274" s="725"/>
      <c r="B274" s="80" t="s">
        <v>36</v>
      </c>
      <c r="C274" s="228">
        <v>712.78520900000001</v>
      </c>
      <c r="D274" s="228">
        <v>2640.9252149999998</v>
      </c>
      <c r="E274" s="228">
        <v>13764.807036000002</v>
      </c>
      <c r="F274" s="228">
        <v>474.46558999999979</v>
      </c>
      <c r="G274" s="228">
        <v>1299.719728</v>
      </c>
      <c r="H274" s="228">
        <v>932.80754200000001</v>
      </c>
      <c r="I274" s="228">
        <v>13.490514000000019</v>
      </c>
      <c r="J274" s="410">
        <v>19839.000833999999</v>
      </c>
    </row>
    <row r="275" spans="1:19" s="248" customFormat="1" x14ac:dyDescent="0.2">
      <c r="A275" s="725"/>
      <c r="B275" s="80" t="s">
        <v>37</v>
      </c>
      <c r="C275" s="228">
        <v>835.96829300000002</v>
      </c>
      <c r="D275" s="228">
        <v>2651.8615819999995</v>
      </c>
      <c r="E275" s="228">
        <v>8719.2727220000015</v>
      </c>
      <c r="F275" s="228">
        <v>756.99871400000029</v>
      </c>
      <c r="G275" s="228">
        <v>252.20700699999998</v>
      </c>
      <c r="H275" s="228">
        <v>2662.8617150000005</v>
      </c>
      <c r="I275" s="228">
        <v>143.10777600000003</v>
      </c>
      <c r="J275" s="410">
        <v>16022.277808999996</v>
      </c>
    </row>
    <row r="276" spans="1:19" s="248" customFormat="1" x14ac:dyDescent="0.2">
      <c r="A276" s="725"/>
      <c r="B276" s="80" t="s">
        <v>38</v>
      </c>
      <c r="C276" s="228">
        <v>-374.33653400000003</v>
      </c>
      <c r="D276" s="228">
        <v>-1700.554384</v>
      </c>
      <c r="E276" s="228">
        <v>-5175.9514049999998</v>
      </c>
      <c r="F276" s="228">
        <v>-1816.9738159999997</v>
      </c>
      <c r="G276" s="228">
        <v>-1251.812015</v>
      </c>
      <c r="H276" s="228">
        <v>-1996.3374700000004</v>
      </c>
      <c r="I276" s="228">
        <v>306.18979999999993</v>
      </c>
      <c r="J276" s="410">
        <v>-12009.775823999997</v>
      </c>
    </row>
    <row r="277" spans="1:19" s="248" customFormat="1" x14ac:dyDescent="0.2">
      <c r="A277" s="725"/>
      <c r="B277" s="80" t="s">
        <v>39</v>
      </c>
      <c r="C277" s="228">
        <v>1262.1663779999999</v>
      </c>
      <c r="D277" s="228">
        <v>2601.2451879999999</v>
      </c>
      <c r="E277" s="228">
        <v>10053.499540999999</v>
      </c>
      <c r="F277" s="228">
        <v>99.036632000000282</v>
      </c>
      <c r="G277" s="228">
        <v>-58.837137000000013</v>
      </c>
      <c r="H277" s="228">
        <v>751.48268199999995</v>
      </c>
      <c r="I277" s="228">
        <v>76.863860999999986</v>
      </c>
      <c r="J277" s="410">
        <v>14785.457144999997</v>
      </c>
    </row>
    <row r="278" spans="1:19" s="248" customFormat="1" x14ac:dyDescent="0.2">
      <c r="A278" s="725"/>
      <c r="B278" s="80" t="s">
        <v>40</v>
      </c>
      <c r="C278" s="228">
        <v>1713.1576719999998</v>
      </c>
      <c r="D278" s="228">
        <v>1420.498155</v>
      </c>
      <c r="E278" s="228">
        <v>4222.1381500000007</v>
      </c>
      <c r="F278" s="228">
        <v>225.50288499999988</v>
      </c>
      <c r="G278" s="228">
        <v>-907.95339599999988</v>
      </c>
      <c r="H278" s="228">
        <v>446.80954999999994</v>
      </c>
      <c r="I278" s="228">
        <v>116.08488800000001</v>
      </c>
      <c r="J278" s="410">
        <v>7236.2379040000014</v>
      </c>
    </row>
    <row r="279" spans="1:19" s="248" customFormat="1" ht="13.5" thickBot="1" x14ac:dyDescent="0.25">
      <c r="A279" s="726"/>
      <c r="B279" s="411" t="s">
        <v>41</v>
      </c>
      <c r="C279" s="412">
        <v>-1348.1000650000001</v>
      </c>
      <c r="D279" s="412">
        <v>1879.8396769999999</v>
      </c>
      <c r="E279" s="412">
        <v>-5587.3261399999974</v>
      </c>
      <c r="F279" s="412">
        <v>-1284.741027</v>
      </c>
      <c r="G279" s="412">
        <v>-1469.958942</v>
      </c>
      <c r="H279" s="412">
        <v>-476.28222699999969</v>
      </c>
      <c r="I279" s="412">
        <v>-8.6857589999999618</v>
      </c>
      <c r="J279" s="412">
        <v>-8295.254482999997</v>
      </c>
      <c r="L279" s="715"/>
      <c r="M279" s="659"/>
      <c r="N279" s="659"/>
      <c r="O279" s="659"/>
      <c r="P279" s="659"/>
      <c r="Q279" s="659"/>
      <c r="R279" s="659"/>
    </row>
    <row r="280" spans="1:19" s="248" customFormat="1" x14ac:dyDescent="0.2">
      <c r="A280" s="727">
        <v>2018</v>
      </c>
      <c r="B280" s="413" t="s">
        <v>42</v>
      </c>
      <c r="C280" s="410">
        <v>1205.9697679999999</v>
      </c>
      <c r="D280" s="410">
        <v>1514.182687</v>
      </c>
      <c r="E280" s="410">
        <v>11472.699975</v>
      </c>
      <c r="F280" s="410">
        <v>-227.34159599999998</v>
      </c>
      <c r="G280" s="716">
        <v>252.568861</v>
      </c>
      <c r="H280" s="716">
        <v>1174.097362</v>
      </c>
      <c r="I280" s="716">
        <v>264.78400499999998</v>
      </c>
      <c r="J280" s="410">
        <v>15656.961061999998</v>
      </c>
      <c r="L280" s="715"/>
      <c r="M280" s="715"/>
      <c r="N280" s="715"/>
      <c r="O280" s="715"/>
      <c r="P280" s="715"/>
      <c r="Q280" s="715"/>
      <c r="R280" s="715"/>
      <c r="S280" s="34"/>
    </row>
    <row r="281" spans="1:19" s="248" customFormat="1" x14ac:dyDescent="0.2">
      <c r="A281" s="725"/>
      <c r="B281" s="80" t="s">
        <v>43</v>
      </c>
      <c r="C281" s="228">
        <v>1072.1753209999999</v>
      </c>
      <c r="D281" s="228">
        <v>1235.278597</v>
      </c>
      <c r="E281" s="228">
        <v>4502.642487000001</v>
      </c>
      <c r="F281" s="228">
        <v>442.26429300000018</v>
      </c>
      <c r="G281" s="717">
        <v>2504.764212</v>
      </c>
      <c r="H281" s="717">
        <v>816.57703300000003</v>
      </c>
      <c r="I281" s="717">
        <v>45.235128999999972</v>
      </c>
      <c r="J281" s="410">
        <v>10618.937072000001</v>
      </c>
      <c r="L281" s="715"/>
      <c r="M281" s="715"/>
      <c r="N281" s="715"/>
      <c r="O281" s="715"/>
      <c r="P281" s="715"/>
      <c r="Q281" s="715"/>
      <c r="R281" s="715"/>
      <c r="S281" s="34"/>
    </row>
    <row r="282" spans="1:19" s="248" customFormat="1" x14ac:dyDescent="0.2">
      <c r="A282" s="725"/>
      <c r="B282" s="80" t="s">
        <v>32</v>
      </c>
      <c r="C282" s="228">
        <v>-674.47737699999993</v>
      </c>
      <c r="D282" s="228">
        <v>1197.7061759999997</v>
      </c>
      <c r="E282" s="228">
        <v>-6568.7799989999985</v>
      </c>
      <c r="F282" s="228">
        <v>-1348.8489579999996</v>
      </c>
      <c r="G282" s="717">
        <v>-965.52873699999998</v>
      </c>
      <c r="H282" s="717">
        <v>-1224.0343680000005</v>
      </c>
      <c r="I282" s="717">
        <v>-202.06298100000004</v>
      </c>
      <c r="J282" s="410">
        <v>-9786.0262440000006</v>
      </c>
      <c r="L282" s="715"/>
      <c r="M282" s="715"/>
      <c r="N282" s="715"/>
      <c r="O282" s="715"/>
      <c r="P282" s="715"/>
      <c r="Q282" s="715"/>
      <c r="R282" s="715"/>
      <c r="S282" s="34"/>
    </row>
    <row r="283" spans="1:19" s="248" customFormat="1" x14ac:dyDescent="0.2">
      <c r="A283" s="725"/>
      <c r="B283" s="80" t="s">
        <v>33</v>
      </c>
      <c r="C283" s="228">
        <v>488.29468799999995</v>
      </c>
      <c r="D283" s="228">
        <v>2310.572854</v>
      </c>
      <c r="E283" s="228">
        <v>9766.6800769999991</v>
      </c>
      <c r="F283" s="228">
        <v>264.38626799999997</v>
      </c>
      <c r="G283" s="717">
        <v>493.747478</v>
      </c>
      <c r="H283" s="717">
        <v>937.34319400000004</v>
      </c>
      <c r="I283" s="717">
        <v>97.294546999999994</v>
      </c>
      <c r="J283" s="410">
        <v>14358.319105999995</v>
      </c>
      <c r="L283" s="715"/>
      <c r="M283" s="715"/>
      <c r="N283" s="715"/>
      <c r="O283" s="715"/>
      <c r="P283" s="715"/>
      <c r="Q283" s="715"/>
      <c r="R283" s="715"/>
      <c r="S283" s="34"/>
    </row>
    <row r="284" spans="1:19" s="248" customFormat="1" x14ac:dyDescent="0.2">
      <c r="A284" s="725"/>
      <c r="B284" s="80" t="s">
        <v>34</v>
      </c>
      <c r="C284" s="228">
        <v>847.43100200000003</v>
      </c>
      <c r="D284" s="228">
        <v>1463.62634</v>
      </c>
      <c r="E284" s="228">
        <v>4730.6716210000013</v>
      </c>
      <c r="F284" s="228">
        <v>232.40401400000019</v>
      </c>
      <c r="G284" s="717">
        <v>80.255493000000001</v>
      </c>
      <c r="H284" s="717">
        <v>736.61054100000001</v>
      </c>
      <c r="I284" s="717">
        <v>5.4791589999999957</v>
      </c>
      <c r="J284" s="410">
        <v>8096.4781699999985</v>
      </c>
      <c r="L284" s="715"/>
      <c r="M284" s="715"/>
      <c r="N284" s="715"/>
      <c r="O284" s="715"/>
      <c r="P284" s="715"/>
      <c r="Q284" s="715"/>
      <c r="R284" s="715"/>
      <c r="S284" s="34"/>
    </row>
    <row r="285" spans="1:19" s="248" customFormat="1" x14ac:dyDescent="0.2">
      <c r="A285" s="725"/>
      <c r="B285" s="80" t="s">
        <v>35</v>
      </c>
      <c r="C285" s="228">
        <v>-1776.5089230000001</v>
      </c>
      <c r="D285" s="228">
        <v>1382.8743239999994</v>
      </c>
      <c r="E285" s="228">
        <v>-1516.6386719999973</v>
      </c>
      <c r="F285" s="228">
        <v>-1670.032314</v>
      </c>
      <c r="G285" s="717">
        <v>-343.20875700000011</v>
      </c>
      <c r="H285" s="717">
        <v>-299.08684700000049</v>
      </c>
      <c r="I285" s="717">
        <v>161.0324730000001</v>
      </c>
      <c r="J285" s="410">
        <v>-4061.5687160000016</v>
      </c>
      <c r="L285" s="715"/>
      <c r="M285" s="715"/>
      <c r="N285" s="715"/>
      <c r="O285" s="715"/>
      <c r="P285" s="715"/>
      <c r="Q285" s="715"/>
      <c r="R285" s="715"/>
      <c r="S285" s="34"/>
    </row>
    <row r="286" spans="1:19" s="248" customFormat="1" x14ac:dyDescent="0.2">
      <c r="A286" s="725"/>
      <c r="B286" s="80" t="s">
        <v>36</v>
      </c>
      <c r="C286" s="228">
        <v>1033.8026150000001</v>
      </c>
      <c r="D286" s="228">
        <v>1788.8634429999997</v>
      </c>
      <c r="E286" s="228">
        <v>11249.565455</v>
      </c>
      <c r="F286" s="228">
        <v>397.92241800000011</v>
      </c>
      <c r="G286" s="717">
        <v>273.39976799999999</v>
      </c>
      <c r="H286" s="717">
        <v>-672.09651699999995</v>
      </c>
      <c r="I286" s="717">
        <v>35.542016999999994</v>
      </c>
      <c r="J286" s="410">
        <v>14106.999198999998</v>
      </c>
      <c r="L286" s="715"/>
      <c r="M286" s="715"/>
      <c r="N286" s="715"/>
      <c r="O286" s="715"/>
      <c r="P286" s="715"/>
      <c r="Q286" s="715"/>
      <c r="R286" s="715"/>
      <c r="S286" s="34"/>
    </row>
    <row r="287" spans="1:19" s="248" customFormat="1" x14ac:dyDescent="0.2">
      <c r="A287" s="725"/>
      <c r="B287" s="80" t="s">
        <v>37</v>
      </c>
      <c r="C287" s="228">
        <v>643.64557200000002</v>
      </c>
      <c r="D287" s="228">
        <v>1572.1355160000003</v>
      </c>
      <c r="E287" s="228">
        <v>5590.0402770000001</v>
      </c>
      <c r="F287" s="228">
        <v>91.464864000000034</v>
      </c>
      <c r="G287" s="717">
        <v>65.301776999999987</v>
      </c>
      <c r="H287" s="717">
        <v>303.87947200000008</v>
      </c>
      <c r="I287" s="717">
        <v>-19.307671000000006</v>
      </c>
      <c r="J287" s="410">
        <v>8247.159807</v>
      </c>
      <c r="L287" s="715"/>
      <c r="M287" s="715"/>
      <c r="N287" s="715"/>
      <c r="O287" s="715"/>
      <c r="P287" s="715"/>
      <c r="Q287" s="715"/>
      <c r="R287" s="715"/>
      <c r="S287" s="34"/>
    </row>
    <row r="288" spans="1:19" s="248" customFormat="1" x14ac:dyDescent="0.2">
      <c r="A288" s="725"/>
      <c r="B288" s="80" t="s">
        <v>38</v>
      </c>
      <c r="C288" s="228">
        <v>-856.89777899999899</v>
      </c>
      <c r="D288" s="228">
        <v>450.1871370000008</v>
      </c>
      <c r="E288" s="228">
        <v>-1498.4660660000009</v>
      </c>
      <c r="F288" s="228">
        <v>-970.7535010000006</v>
      </c>
      <c r="G288" s="717">
        <v>-257.88278700000001</v>
      </c>
      <c r="H288" s="717">
        <v>-1536.4065269999996</v>
      </c>
      <c r="I288" s="717">
        <v>-255.25861800000007</v>
      </c>
      <c r="J288" s="410">
        <v>-4925.4781409999996</v>
      </c>
      <c r="L288" s="715"/>
      <c r="M288" s="715"/>
      <c r="N288" s="715"/>
      <c r="O288" s="715"/>
      <c r="P288" s="715"/>
      <c r="Q288" s="715"/>
      <c r="R288" s="715"/>
      <c r="S288" s="34"/>
    </row>
    <row r="289" spans="1:19" s="248" customFormat="1" x14ac:dyDescent="0.2">
      <c r="A289" s="725"/>
      <c r="B289" s="80" t="s">
        <v>39</v>
      </c>
      <c r="C289" s="228">
        <v>1405.301017</v>
      </c>
      <c r="D289" s="228">
        <v>3787.3727989999998</v>
      </c>
      <c r="E289" s="228">
        <v>10297.451443000002</v>
      </c>
      <c r="F289" s="228">
        <v>342.52241400000025</v>
      </c>
      <c r="G289" s="717">
        <v>-755.73044800000002</v>
      </c>
      <c r="H289" s="717">
        <v>720.01329199999986</v>
      </c>
      <c r="I289" s="717">
        <v>163.71582599999999</v>
      </c>
      <c r="J289" s="410">
        <v>15960.646342999997</v>
      </c>
      <c r="L289" s="715"/>
      <c r="M289" s="715"/>
      <c r="N289" s="715"/>
      <c r="O289" s="715"/>
      <c r="P289" s="715"/>
      <c r="Q289" s="715"/>
      <c r="R289" s="715"/>
      <c r="S289" s="34"/>
    </row>
    <row r="290" spans="1:19" s="248" customFormat="1" x14ac:dyDescent="0.2">
      <c r="A290" s="725"/>
      <c r="B290" s="80" t="s">
        <v>40</v>
      </c>
      <c r="C290" s="228">
        <v>1791.1933669999999</v>
      </c>
      <c r="D290" s="228">
        <v>2147.3644010000003</v>
      </c>
      <c r="E290" s="228">
        <v>6698.0885780000008</v>
      </c>
      <c r="F290" s="228">
        <v>288.77598999999987</v>
      </c>
      <c r="G290" s="717">
        <v>106.743037</v>
      </c>
      <c r="H290" s="717">
        <v>1704.783596</v>
      </c>
      <c r="I290" s="717">
        <v>281.35044400000004</v>
      </c>
      <c r="J290" s="410">
        <v>13018.299413000001</v>
      </c>
      <c r="L290" s="715"/>
      <c r="M290" s="715"/>
      <c r="N290" s="715"/>
      <c r="O290" s="715"/>
      <c r="P290" s="715"/>
      <c r="Q290" s="715"/>
      <c r="R290" s="715"/>
      <c r="S290" s="34"/>
    </row>
    <row r="291" spans="1:19" s="248" customFormat="1" ht="13.5" thickBot="1" x14ac:dyDescent="0.25">
      <c r="A291" s="726"/>
      <c r="B291" s="411" t="s">
        <v>41</v>
      </c>
      <c r="C291" s="412">
        <v>-2200.2566710000001</v>
      </c>
      <c r="D291" s="412">
        <v>2616.8784620000006</v>
      </c>
      <c r="E291" s="412">
        <v>-5803.1701529999991</v>
      </c>
      <c r="F291" s="412">
        <v>-897.83917499999916</v>
      </c>
      <c r="G291" s="718">
        <v>-476.03135999999995</v>
      </c>
      <c r="H291" s="718">
        <v>-1222.5897340000001</v>
      </c>
      <c r="I291" s="718">
        <v>-139.44097499999998</v>
      </c>
      <c r="J291" s="412">
        <v>-8122.4496060000019</v>
      </c>
      <c r="L291" s="659"/>
      <c r="M291" s="715"/>
      <c r="N291" s="715"/>
      <c r="O291" s="715"/>
      <c r="P291" s="715"/>
      <c r="Q291" s="715"/>
      <c r="R291" s="715"/>
      <c r="S291" s="34"/>
    </row>
    <row r="292" spans="1:19" x14ac:dyDescent="0.2">
      <c r="A292" s="727">
        <v>2019</v>
      </c>
      <c r="B292" s="413" t="s">
        <v>42</v>
      </c>
      <c r="C292" s="410">
        <v>1022.740956</v>
      </c>
      <c r="D292" s="410">
        <v>1960.1216429999999</v>
      </c>
      <c r="E292" s="410">
        <v>7159.2464670000008</v>
      </c>
      <c r="F292" s="410">
        <v>78.259101000000101</v>
      </c>
      <c r="G292" s="716">
        <v>74.871815999999995</v>
      </c>
      <c r="H292" s="716">
        <v>436.33092099999999</v>
      </c>
      <c r="I292" s="716">
        <v>182.97737600000002</v>
      </c>
      <c r="J292" s="410">
        <v>10914.548280000006</v>
      </c>
    </row>
    <row r="293" spans="1:19" x14ac:dyDescent="0.2">
      <c r="A293" s="725"/>
      <c r="B293" s="80" t="s">
        <v>43</v>
      </c>
      <c r="C293" s="228">
        <v>978.22716100000002</v>
      </c>
      <c r="D293" s="228">
        <v>1250.2226209999999</v>
      </c>
      <c r="E293" s="228">
        <v>3731.0590900000007</v>
      </c>
      <c r="F293" s="228">
        <v>551.16084799999999</v>
      </c>
      <c r="G293" s="717">
        <v>1821.329796</v>
      </c>
      <c r="H293" s="717">
        <v>1713.4601149999999</v>
      </c>
      <c r="I293" s="717">
        <v>53.355025000000012</v>
      </c>
      <c r="J293" s="410">
        <v>10098.814656000006</v>
      </c>
      <c r="K293" s="9"/>
    </row>
    <row r="294" spans="1:19" x14ac:dyDescent="0.2">
      <c r="A294" s="725"/>
      <c r="B294" s="80" t="s">
        <v>32</v>
      </c>
      <c r="C294" s="228">
        <v>-74.236596000000191</v>
      </c>
      <c r="D294" s="228">
        <v>1426.8602059999994</v>
      </c>
      <c r="E294" s="228">
        <v>-4998.7549500000023</v>
      </c>
      <c r="F294" s="228">
        <v>-1270.8347800000001</v>
      </c>
      <c r="G294" s="717">
        <v>-1214.3265719999999</v>
      </c>
      <c r="H294" s="717">
        <v>-2236.2652369999996</v>
      </c>
      <c r="I294" s="717">
        <v>-302.80659499999979</v>
      </c>
      <c r="J294" s="410">
        <v>-8670.3645240000114</v>
      </c>
    </row>
    <row r="295" spans="1:19" x14ac:dyDescent="0.2">
      <c r="A295" s="725"/>
      <c r="B295" s="80" t="s">
        <v>33</v>
      </c>
      <c r="C295" s="228">
        <v>648.87552000000005</v>
      </c>
      <c r="D295" s="228">
        <v>1930.362404</v>
      </c>
      <c r="E295" s="228">
        <v>8794.6209579999995</v>
      </c>
      <c r="F295" s="228">
        <v>371.46247700000004</v>
      </c>
      <c r="G295" s="717">
        <v>208.02972700000004</v>
      </c>
      <c r="H295" s="717">
        <v>892.85088500000006</v>
      </c>
      <c r="I295" s="717">
        <v>195.49366699999996</v>
      </c>
      <c r="J295" s="410">
        <v>13041.695637999997</v>
      </c>
    </row>
    <row r="296" spans="1:19" x14ac:dyDescent="0.2">
      <c r="A296" s="725"/>
      <c r="B296" s="80" t="s">
        <v>34</v>
      </c>
      <c r="C296" s="228">
        <v>1702.3782759999999</v>
      </c>
      <c r="D296" s="228">
        <v>2351.9939530000001</v>
      </c>
      <c r="E296" s="228">
        <v>8218.2551910000038</v>
      </c>
      <c r="F296" s="228">
        <v>470.73802999999998</v>
      </c>
      <c r="G296" s="717">
        <v>794.34996999999998</v>
      </c>
      <c r="H296" s="717">
        <v>1256.3986850000001</v>
      </c>
      <c r="I296" s="717">
        <v>255.409449</v>
      </c>
      <c r="J296" s="410">
        <v>15049.523554000007</v>
      </c>
    </row>
    <row r="297" spans="1:19" x14ac:dyDescent="0.2">
      <c r="A297" s="725"/>
      <c r="B297" s="80" t="s">
        <v>35</v>
      </c>
      <c r="C297" s="228">
        <v>-404.20634000000064</v>
      </c>
      <c r="D297" s="228">
        <v>177.02217200000086</v>
      </c>
      <c r="E297" s="228">
        <v>-2565.2090380000009</v>
      </c>
      <c r="F297" s="228">
        <v>-1532.8324840000005</v>
      </c>
      <c r="G297" s="717">
        <v>-95.641924000000017</v>
      </c>
      <c r="H297" s="717">
        <v>-2059.0992800000004</v>
      </c>
      <c r="I297" s="717">
        <v>-104.00918599999977</v>
      </c>
      <c r="J297" s="410">
        <v>-6583.9760800000222</v>
      </c>
    </row>
    <row r="298" spans="1:19" x14ac:dyDescent="0.2">
      <c r="A298" s="725"/>
      <c r="B298" s="80" t="s">
        <v>36</v>
      </c>
      <c r="C298" s="228">
        <v>260.22278600000004</v>
      </c>
      <c r="D298" s="228">
        <v>3272.7593990000005</v>
      </c>
      <c r="E298" s="228">
        <v>10919.499825000006</v>
      </c>
      <c r="F298" s="228">
        <v>275.49423599999955</v>
      </c>
      <c r="G298" s="717">
        <v>686.83531800000014</v>
      </c>
      <c r="H298" s="717">
        <v>1260.5992139999998</v>
      </c>
      <c r="I298" s="717">
        <v>70.868299000000036</v>
      </c>
      <c r="J298" s="410">
        <v>16746.279076999985</v>
      </c>
    </row>
    <row r="299" spans="1:19" x14ac:dyDescent="0.2">
      <c r="A299" s="725"/>
      <c r="B299" s="80" t="s">
        <v>37</v>
      </c>
      <c r="C299" s="228">
        <v>544.35007100000007</v>
      </c>
      <c r="D299" s="228">
        <v>3172.6350590000002</v>
      </c>
      <c r="E299" s="228">
        <v>9687.6197230000034</v>
      </c>
      <c r="F299" s="228">
        <v>877.20856599999934</v>
      </c>
      <c r="G299" s="717">
        <v>309.20122400000002</v>
      </c>
      <c r="H299" s="717">
        <v>1174.6234410000002</v>
      </c>
      <c r="I299" s="717">
        <v>588.08589800000004</v>
      </c>
      <c r="J299" s="410">
        <v>16353.723982000003</v>
      </c>
    </row>
    <row r="300" spans="1:19" x14ac:dyDescent="0.2">
      <c r="A300" s="725"/>
      <c r="B300" s="80" t="s">
        <v>38</v>
      </c>
      <c r="C300" s="228">
        <v>-746.10012499999993</v>
      </c>
      <c r="D300" s="228">
        <v>2317.395246</v>
      </c>
      <c r="E300" s="228">
        <v>-2309.1018480000057</v>
      </c>
      <c r="F300" s="228">
        <v>-1292.1338360000009</v>
      </c>
      <c r="G300" s="717">
        <v>-716.05553299999997</v>
      </c>
      <c r="H300" s="717">
        <v>-2139.7686509999985</v>
      </c>
      <c r="I300" s="717">
        <v>-128.34821499999998</v>
      </c>
      <c r="J300" s="410">
        <v>-5014.1129620000138</v>
      </c>
    </row>
    <row r="301" spans="1:19" x14ac:dyDescent="0.2">
      <c r="A301" s="725"/>
      <c r="B301" s="80" t="s">
        <v>39</v>
      </c>
      <c r="C301" s="228">
        <v>1591.820121</v>
      </c>
      <c r="D301" s="228">
        <v>2932.21423</v>
      </c>
      <c r="E301" s="228">
        <v>12040.479462000003</v>
      </c>
      <c r="F301" s="228">
        <v>545.1199859999997</v>
      </c>
      <c r="G301" s="717">
        <v>87.216349999999977</v>
      </c>
      <c r="H301" s="717">
        <v>1286.235909</v>
      </c>
      <c r="I301" s="717">
        <v>151.31961100000001</v>
      </c>
      <c r="J301" s="410">
        <v>18634.405668999992</v>
      </c>
    </row>
    <row r="302" spans="1:19" x14ac:dyDescent="0.2">
      <c r="A302" s="725"/>
      <c r="B302" s="80" t="s">
        <v>40</v>
      </c>
      <c r="C302" s="228">
        <v>1106.188255</v>
      </c>
      <c r="D302" s="228">
        <v>2054.0692619999995</v>
      </c>
      <c r="E302" s="228">
        <v>8894.8574570000019</v>
      </c>
      <c r="F302" s="228">
        <v>-277.36577299999999</v>
      </c>
      <c r="G302" s="717">
        <v>-235.142449</v>
      </c>
      <c r="H302" s="717">
        <v>1535.2901299999999</v>
      </c>
      <c r="I302" s="717">
        <v>415.22544199999999</v>
      </c>
      <c r="J302" s="410">
        <v>13493.122323999996</v>
      </c>
    </row>
    <row r="303" spans="1:19" ht="13.5" thickBot="1" x14ac:dyDescent="0.25">
      <c r="A303" s="726"/>
      <c r="B303" s="411" t="s">
        <v>41</v>
      </c>
      <c r="C303" s="412">
        <v>-1285.7264859999996</v>
      </c>
      <c r="D303" s="412">
        <v>2758.7523020000008</v>
      </c>
      <c r="E303" s="412">
        <v>-2478.7589409999928</v>
      </c>
      <c r="F303" s="412">
        <v>-862.84406899999885</v>
      </c>
      <c r="G303" s="718">
        <v>-1195.9722929999998</v>
      </c>
      <c r="H303" s="718">
        <v>-1603.6514360000001</v>
      </c>
      <c r="I303" s="718">
        <v>78.716857999999775</v>
      </c>
      <c r="J303" s="412">
        <v>-4589.4840649999969</v>
      </c>
    </row>
    <row r="306" spans="1:1" x14ac:dyDescent="0.2">
      <c r="A306" s="252" t="s">
        <v>195</v>
      </c>
    </row>
    <row r="307" spans="1:1" x14ac:dyDescent="0.2">
      <c r="A307" s="253" t="s">
        <v>21</v>
      </c>
    </row>
  </sheetData>
  <mergeCells count="25">
    <mergeCell ref="A244:A255"/>
    <mergeCell ref="A172:A183"/>
    <mergeCell ref="A148:A159"/>
    <mergeCell ref="A160:A171"/>
    <mergeCell ref="A196:A207"/>
    <mergeCell ref="A232:A243"/>
    <mergeCell ref="A220:A231"/>
    <mergeCell ref="A208:A219"/>
    <mergeCell ref="A184:A195"/>
    <mergeCell ref="A292:A303"/>
    <mergeCell ref="A280:A291"/>
    <mergeCell ref="A268:A279"/>
    <mergeCell ref="A4:A15"/>
    <mergeCell ref="A16:A27"/>
    <mergeCell ref="A28:A39"/>
    <mergeCell ref="A40:A51"/>
    <mergeCell ref="A136:A147"/>
    <mergeCell ref="A100:A111"/>
    <mergeCell ref="A112:A123"/>
    <mergeCell ref="A124:A135"/>
    <mergeCell ref="A52:A63"/>
    <mergeCell ref="A64:A75"/>
    <mergeCell ref="A76:A87"/>
    <mergeCell ref="A88:A99"/>
    <mergeCell ref="A256:A267"/>
  </mergeCells>
  <phoneticPr fontId="17" type="noConversion"/>
  <pageMargins left="0.74803149606299213" right="0.74803149606299213" top="0.98425196850393704" bottom="0.98425196850393704" header="0" footer="0"/>
  <pageSetup paperSize="9" orientation="landscape"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Ark34">
    <pageSetUpPr fitToPage="1"/>
  </sheetPr>
  <dimension ref="A2:L66"/>
  <sheetViews>
    <sheetView workbookViewId="0">
      <selection activeCell="D3" sqref="D3"/>
    </sheetView>
  </sheetViews>
  <sheetFormatPr defaultColWidth="9.140625" defaultRowHeight="12.75" x14ac:dyDescent="0.2"/>
  <cols>
    <col min="1" max="1" width="22" style="82" customWidth="1"/>
    <col min="2" max="2" width="12.140625" style="84" customWidth="1"/>
    <col min="3" max="3" width="14.7109375" style="84" customWidth="1"/>
    <col min="4" max="4" width="16.5703125" style="84" bestFit="1" customWidth="1"/>
    <col min="5" max="5" width="15.5703125" style="84" bestFit="1" customWidth="1"/>
    <col min="6" max="6" width="15" style="84" bestFit="1" customWidth="1"/>
    <col min="7" max="8" width="15" style="84" customWidth="1"/>
    <col min="9" max="9" width="15" style="84" bestFit="1" customWidth="1"/>
    <col min="10" max="12" width="9.5703125" style="82" bestFit="1" customWidth="1"/>
    <col min="13" max="16384" width="9.140625" style="82"/>
  </cols>
  <sheetData>
    <row r="2" spans="1:12" s="83" customFormat="1" ht="13.5" customHeight="1" x14ac:dyDescent="0.2">
      <c r="A2" s="545" t="s">
        <v>238</v>
      </c>
      <c r="B2" s="541"/>
      <c r="C2" s="541"/>
      <c r="D2" s="541"/>
      <c r="E2" s="541"/>
      <c r="F2" s="541"/>
      <c r="G2" s="541"/>
      <c r="H2" s="541"/>
      <c r="I2" s="541"/>
      <c r="J2" s="531"/>
    </row>
    <row r="3" spans="1:12" s="83" customFormat="1" ht="13.5" customHeight="1" x14ac:dyDescent="0.2">
      <c r="A3" s="535"/>
      <c r="B3" s="542"/>
      <c r="C3" s="542"/>
      <c r="D3" s="542"/>
      <c r="E3" s="542"/>
      <c r="F3" s="542"/>
      <c r="G3" s="542"/>
      <c r="H3" s="542" t="s">
        <v>44</v>
      </c>
      <c r="I3" s="542"/>
      <c r="J3" s="540" t="s">
        <v>45</v>
      </c>
      <c r="K3" s="85"/>
      <c r="L3" s="85"/>
    </row>
    <row r="4" spans="1:12" s="83" customFormat="1" ht="13.5" customHeight="1" x14ac:dyDescent="0.2">
      <c r="A4" s="535" t="s">
        <v>46</v>
      </c>
      <c r="B4" s="543" t="s">
        <v>47</v>
      </c>
      <c r="C4" s="543" t="s">
        <v>48</v>
      </c>
      <c r="D4" s="543" t="s">
        <v>182</v>
      </c>
      <c r="E4" s="543" t="s">
        <v>183</v>
      </c>
      <c r="F4" s="543" t="s">
        <v>49</v>
      </c>
      <c r="G4" s="543" t="s">
        <v>184</v>
      </c>
      <c r="H4" s="543" t="s">
        <v>50</v>
      </c>
      <c r="I4" s="543" t="s">
        <v>29</v>
      </c>
      <c r="J4" s="536" t="s">
        <v>51</v>
      </c>
      <c r="K4" s="81"/>
      <c r="L4" s="81"/>
    </row>
    <row r="5" spans="1:12" s="83" customFormat="1" ht="13.5" customHeight="1" x14ac:dyDescent="0.2">
      <c r="A5" s="537"/>
      <c r="B5" s="544"/>
      <c r="C5" s="544"/>
      <c r="D5" s="544"/>
      <c r="E5" s="544"/>
      <c r="F5" s="544"/>
      <c r="G5" s="544"/>
      <c r="H5" s="544"/>
      <c r="I5" s="544"/>
      <c r="J5" s="539">
        <v>2019</v>
      </c>
      <c r="K5" s="81"/>
      <c r="L5" s="81"/>
    </row>
    <row r="6" spans="1:12" s="83" customFormat="1" ht="13.5" customHeight="1" x14ac:dyDescent="0.2">
      <c r="A6" s="532"/>
      <c r="B6" s="602"/>
      <c r="C6" s="538"/>
      <c r="D6" s="538"/>
      <c r="E6" s="538"/>
      <c r="F6" s="538"/>
      <c r="G6" s="538"/>
      <c r="H6" s="538"/>
      <c r="I6" s="538"/>
      <c r="J6" s="533"/>
      <c r="K6" s="81"/>
      <c r="L6" s="81"/>
    </row>
    <row r="7" spans="1:12" s="83" customFormat="1" ht="13.5" customHeight="1" x14ac:dyDescent="0.2">
      <c r="A7" s="532"/>
      <c r="B7" s="538" t="s">
        <v>178</v>
      </c>
      <c r="C7" s="538"/>
      <c r="D7" s="538"/>
      <c r="E7" s="538"/>
      <c r="F7" s="538"/>
      <c r="G7" s="538"/>
      <c r="H7" s="538"/>
      <c r="I7" s="538"/>
      <c r="J7" s="533"/>
      <c r="K7" s="81"/>
      <c r="L7" s="81"/>
    </row>
    <row r="8" spans="1:12" s="83" customFormat="1" ht="13.5" customHeight="1" x14ac:dyDescent="0.2">
      <c r="A8" s="600">
        <v>2019</v>
      </c>
      <c r="B8" s="598"/>
      <c r="C8" s="603"/>
      <c r="D8" s="603"/>
      <c r="E8" s="603"/>
      <c r="F8" s="603"/>
      <c r="G8" s="604"/>
      <c r="H8" s="603"/>
      <c r="I8" s="605"/>
      <c r="J8" s="598"/>
      <c r="K8" s="218"/>
      <c r="L8" s="81"/>
    </row>
    <row r="9" spans="1:12" s="596" customFormat="1" ht="13.5" customHeight="1" x14ac:dyDescent="0.2">
      <c r="A9" s="640" t="s">
        <v>236</v>
      </c>
      <c r="B9" s="640">
        <v>0</v>
      </c>
      <c r="C9" s="611">
        <v>0</v>
      </c>
      <c r="D9" s="611">
        <v>0</v>
      </c>
      <c r="E9" s="611">
        <v>0</v>
      </c>
      <c r="F9" s="611">
        <v>0</v>
      </c>
      <c r="G9" s="612">
        <v>932.97014495000008</v>
      </c>
      <c r="H9" s="611">
        <v>0</v>
      </c>
      <c r="I9" s="613">
        <v>932.97014495000008</v>
      </c>
      <c r="J9" s="737">
        <v>0.10181670057149467</v>
      </c>
      <c r="K9" s="218"/>
      <c r="L9" s="595"/>
    </row>
    <row r="10" spans="1:12" s="596" customFormat="1" ht="13.5" customHeight="1" x14ac:dyDescent="0.2">
      <c r="A10" s="640" t="s">
        <v>237</v>
      </c>
      <c r="B10" s="640">
        <v>0</v>
      </c>
      <c r="C10" s="611">
        <v>0</v>
      </c>
      <c r="D10" s="611">
        <v>5340.7412206999998</v>
      </c>
      <c r="E10" s="611">
        <v>5715.4799054100004</v>
      </c>
      <c r="F10" s="611">
        <v>5164.5243620900001</v>
      </c>
      <c r="G10" s="612">
        <v>3317.3866367699998</v>
      </c>
      <c r="H10" s="611">
        <v>0</v>
      </c>
      <c r="I10" s="613">
        <v>19538.132124969998</v>
      </c>
      <c r="J10" s="737">
        <v>2.1322313035011238</v>
      </c>
      <c r="K10" s="218"/>
      <c r="L10" s="595"/>
    </row>
    <row r="11" spans="1:12" s="596" customFormat="1" ht="13.5" customHeight="1" x14ac:dyDescent="0.2">
      <c r="A11" s="610" t="s">
        <v>179</v>
      </c>
      <c r="B11" s="614">
        <v>0</v>
      </c>
      <c r="C11" s="614">
        <v>0</v>
      </c>
      <c r="D11" s="608">
        <v>42028.326594210004</v>
      </c>
      <c r="E11" s="608">
        <v>30359.184828490004</v>
      </c>
      <c r="F11" s="608">
        <v>7867.13809442</v>
      </c>
      <c r="G11" s="608">
        <v>930.26899725999999</v>
      </c>
      <c r="H11" s="608">
        <v>0</v>
      </c>
      <c r="I11" s="608">
        <v>81184.918514379999</v>
      </c>
      <c r="J11" s="671">
        <v>8.8598553598334231</v>
      </c>
      <c r="K11" s="218"/>
      <c r="L11" s="595"/>
    </row>
    <row r="12" spans="1:12" s="596" customFormat="1" ht="13.5" customHeight="1" x14ac:dyDescent="0.2">
      <c r="A12" s="610" t="s">
        <v>180</v>
      </c>
      <c r="B12" s="614">
        <v>0</v>
      </c>
      <c r="C12" s="614">
        <v>0</v>
      </c>
      <c r="D12" s="608">
        <v>252937.30346605004</v>
      </c>
      <c r="E12" s="608">
        <v>15549.73773778</v>
      </c>
      <c r="F12" s="608">
        <v>1829.4237999700001</v>
      </c>
      <c r="G12" s="608">
        <v>17.341899080000001</v>
      </c>
      <c r="H12" s="608">
        <v>0</v>
      </c>
      <c r="I12" s="608">
        <v>270333.80690288002</v>
      </c>
      <c r="J12" s="671">
        <v>29.50201184975527</v>
      </c>
      <c r="K12" s="218"/>
      <c r="L12" s="595"/>
    </row>
    <row r="13" spans="1:12" s="236" customFormat="1" ht="13.5" customHeight="1" x14ac:dyDescent="0.2">
      <c r="A13" s="598" t="s">
        <v>167</v>
      </c>
      <c r="B13" s="614">
        <v>0</v>
      </c>
      <c r="C13" s="614">
        <v>0</v>
      </c>
      <c r="D13" s="608">
        <v>100221.19593229001</v>
      </c>
      <c r="E13" s="608">
        <v>3931.3443112</v>
      </c>
      <c r="F13" s="608">
        <v>76.498883820000003</v>
      </c>
      <c r="G13" s="608">
        <v>0</v>
      </c>
      <c r="H13" s="608">
        <v>0</v>
      </c>
      <c r="I13" s="608">
        <v>104229.03912731</v>
      </c>
      <c r="J13" s="671">
        <v>11.374701457621303</v>
      </c>
      <c r="K13" s="218"/>
      <c r="L13" s="237"/>
    </row>
    <row r="14" spans="1:12" s="236" customFormat="1" ht="13.5" customHeight="1" x14ac:dyDescent="0.2">
      <c r="A14" s="598" t="s">
        <v>157</v>
      </c>
      <c r="B14" s="614">
        <v>0</v>
      </c>
      <c r="C14" s="614">
        <v>0</v>
      </c>
      <c r="D14" s="608">
        <v>21580.147314600003</v>
      </c>
      <c r="E14" s="608">
        <v>84.385665549999999</v>
      </c>
      <c r="F14" s="608">
        <v>0</v>
      </c>
      <c r="G14" s="608">
        <v>0</v>
      </c>
      <c r="H14" s="608">
        <v>0</v>
      </c>
      <c r="I14" s="608">
        <v>21664.532980150001</v>
      </c>
      <c r="J14" s="671">
        <v>2.3642892319768904</v>
      </c>
      <c r="K14" s="669"/>
      <c r="L14" s="237"/>
    </row>
    <row r="15" spans="1:12" s="236" customFormat="1" ht="13.5" customHeight="1" x14ac:dyDescent="0.2">
      <c r="A15" s="598" t="s">
        <v>181</v>
      </c>
      <c r="B15" s="614">
        <v>0</v>
      </c>
      <c r="C15" s="614">
        <v>0</v>
      </c>
      <c r="D15" s="608">
        <v>0</v>
      </c>
      <c r="E15" s="608">
        <v>0</v>
      </c>
      <c r="F15" s="608">
        <v>0</v>
      </c>
      <c r="G15" s="608">
        <v>0</v>
      </c>
      <c r="H15" s="608">
        <v>0</v>
      </c>
      <c r="I15" s="608">
        <v>0</v>
      </c>
      <c r="J15" s="671">
        <v>0</v>
      </c>
      <c r="K15" s="218"/>
      <c r="L15" s="237"/>
    </row>
    <row r="16" spans="1:12" s="83" customFormat="1" ht="13.5" customHeight="1" x14ac:dyDescent="0.2">
      <c r="A16" s="598" t="s">
        <v>52</v>
      </c>
      <c r="B16" s="614">
        <v>0</v>
      </c>
      <c r="C16" s="614">
        <v>0</v>
      </c>
      <c r="D16" s="608">
        <v>0</v>
      </c>
      <c r="E16" s="608">
        <v>0</v>
      </c>
      <c r="F16" s="608">
        <v>0</v>
      </c>
      <c r="G16" s="608">
        <v>0</v>
      </c>
      <c r="H16" s="608">
        <v>0</v>
      </c>
      <c r="I16" s="608">
        <v>0</v>
      </c>
      <c r="J16" s="671">
        <v>0</v>
      </c>
      <c r="K16" s="218"/>
      <c r="L16" s="81"/>
    </row>
    <row r="17" spans="1:12" s="83" customFormat="1" ht="13.5" customHeight="1" x14ac:dyDescent="0.2">
      <c r="A17" s="598" t="s">
        <v>159</v>
      </c>
      <c r="B17" s="614">
        <v>0</v>
      </c>
      <c r="C17" s="614">
        <v>0</v>
      </c>
      <c r="D17" s="608">
        <v>0</v>
      </c>
      <c r="E17" s="608">
        <v>0</v>
      </c>
      <c r="F17" s="608">
        <v>0</v>
      </c>
      <c r="G17" s="608">
        <v>0</v>
      </c>
      <c r="H17" s="608">
        <v>0</v>
      </c>
      <c r="I17" s="608">
        <v>0</v>
      </c>
      <c r="J17" s="671">
        <v>0</v>
      </c>
      <c r="K17" s="218"/>
      <c r="L17" s="81"/>
    </row>
    <row r="18" spans="1:12" s="83" customFormat="1" ht="13.5" customHeight="1" x14ac:dyDescent="0.2">
      <c r="A18" s="598" t="s">
        <v>53</v>
      </c>
      <c r="B18" s="614">
        <v>0</v>
      </c>
      <c r="C18" s="614">
        <v>0</v>
      </c>
      <c r="D18" s="608">
        <v>0</v>
      </c>
      <c r="E18" s="608">
        <v>0</v>
      </c>
      <c r="F18" s="608">
        <v>0</v>
      </c>
      <c r="G18" s="608">
        <v>0</v>
      </c>
      <c r="H18" s="608">
        <v>0</v>
      </c>
      <c r="I18" s="608">
        <v>0</v>
      </c>
      <c r="J18" s="671">
        <v>0</v>
      </c>
      <c r="K18" s="218"/>
      <c r="L18" s="81"/>
    </row>
    <row r="19" spans="1:12" s="83" customFormat="1" ht="13.5" customHeight="1" x14ac:dyDescent="0.2">
      <c r="A19" s="598" t="s">
        <v>54</v>
      </c>
      <c r="B19" s="614">
        <v>0</v>
      </c>
      <c r="C19" s="614">
        <v>0</v>
      </c>
      <c r="D19" s="608">
        <v>0</v>
      </c>
      <c r="E19" s="608">
        <v>0</v>
      </c>
      <c r="F19" s="608">
        <v>0</v>
      </c>
      <c r="G19" s="608">
        <v>0</v>
      </c>
      <c r="H19" s="608">
        <v>0</v>
      </c>
      <c r="I19" s="608">
        <v>0</v>
      </c>
      <c r="J19" s="671">
        <v>0</v>
      </c>
      <c r="K19" s="218"/>
      <c r="L19" s="81"/>
    </row>
    <row r="20" spans="1:12" s="83" customFormat="1" ht="13.5" customHeight="1" x14ac:dyDescent="0.2">
      <c r="A20" s="598" t="s">
        <v>55</v>
      </c>
      <c r="B20" s="614">
        <v>0</v>
      </c>
      <c r="C20" s="614">
        <v>0</v>
      </c>
      <c r="D20" s="608">
        <v>0</v>
      </c>
      <c r="E20" s="608">
        <v>0</v>
      </c>
      <c r="F20" s="608">
        <v>0</v>
      </c>
      <c r="G20" s="608">
        <v>0</v>
      </c>
      <c r="H20" s="608">
        <v>0</v>
      </c>
      <c r="I20" s="608">
        <v>0</v>
      </c>
      <c r="J20" s="671">
        <v>0</v>
      </c>
      <c r="K20" s="218"/>
      <c r="L20" s="81"/>
    </row>
    <row r="21" spans="1:12" s="83" customFormat="1" ht="13.5" customHeight="1" x14ac:dyDescent="0.2">
      <c r="A21" s="598" t="s">
        <v>56</v>
      </c>
      <c r="B21" s="614">
        <v>0</v>
      </c>
      <c r="C21" s="614">
        <v>0</v>
      </c>
      <c r="D21" s="608">
        <v>0</v>
      </c>
      <c r="E21" s="608">
        <v>0</v>
      </c>
      <c r="F21" s="608">
        <v>0</v>
      </c>
      <c r="G21" s="608">
        <v>0</v>
      </c>
      <c r="H21" s="608">
        <v>0</v>
      </c>
      <c r="I21" s="608">
        <v>0</v>
      </c>
      <c r="J21" s="671">
        <v>0</v>
      </c>
      <c r="K21" s="218"/>
      <c r="L21" s="81"/>
    </row>
    <row r="22" spans="1:12" s="83" customFormat="1" ht="13.5" customHeight="1" x14ac:dyDescent="0.2">
      <c r="A22" s="598" t="s">
        <v>57</v>
      </c>
      <c r="B22" s="614">
        <v>0</v>
      </c>
      <c r="C22" s="614">
        <v>0</v>
      </c>
      <c r="D22" s="608">
        <v>0</v>
      </c>
      <c r="E22" s="608">
        <v>0</v>
      </c>
      <c r="F22" s="608">
        <v>0</v>
      </c>
      <c r="G22" s="608">
        <v>0</v>
      </c>
      <c r="H22" s="608">
        <v>0</v>
      </c>
      <c r="I22" s="608">
        <v>0</v>
      </c>
      <c r="J22" s="671">
        <v>0</v>
      </c>
      <c r="K22" s="218"/>
      <c r="L22" s="81"/>
    </row>
    <row r="23" spans="1:12" s="83" customFormat="1" ht="13.5" customHeight="1" x14ac:dyDescent="0.2">
      <c r="A23" s="598" t="s">
        <v>58</v>
      </c>
      <c r="B23" s="614">
        <v>0</v>
      </c>
      <c r="C23" s="614">
        <v>0</v>
      </c>
      <c r="D23" s="608">
        <v>34505.092752730001</v>
      </c>
      <c r="E23" s="608">
        <v>10582.50701497</v>
      </c>
      <c r="F23" s="608">
        <v>767.58937186000003</v>
      </c>
      <c r="G23" s="608">
        <v>816.79514182000003</v>
      </c>
      <c r="H23" s="608">
        <v>0</v>
      </c>
      <c r="I23" s="608">
        <v>46671.984281379991</v>
      </c>
      <c r="J23" s="671">
        <v>5.0933971192716383</v>
      </c>
      <c r="K23" s="218"/>
      <c r="L23" s="81"/>
    </row>
    <row r="24" spans="1:12" s="83" customFormat="1" ht="13.5" customHeight="1" x14ac:dyDescent="0.2">
      <c r="A24" s="599"/>
      <c r="B24" s="606"/>
      <c r="C24" s="606"/>
      <c r="D24" s="712"/>
      <c r="E24" s="712"/>
      <c r="F24" s="712"/>
      <c r="G24" s="712"/>
      <c r="H24" s="608"/>
      <c r="I24" s="608"/>
      <c r="J24" s="671">
        <v>0</v>
      </c>
      <c r="K24" s="218"/>
      <c r="L24" s="81"/>
    </row>
    <row r="25" spans="1:12" s="83" customFormat="1" ht="13.5" customHeight="1" x14ac:dyDescent="0.2">
      <c r="A25" s="598"/>
      <c r="B25" s="606"/>
      <c r="C25" s="606"/>
      <c r="D25" s="712"/>
      <c r="E25" s="712"/>
      <c r="F25" s="712"/>
      <c r="G25" s="712"/>
      <c r="H25" s="608"/>
      <c r="I25" s="608"/>
      <c r="J25" s="671">
        <v>0</v>
      </c>
      <c r="K25" s="218"/>
      <c r="L25" s="81"/>
    </row>
    <row r="26" spans="1:12" s="83" customFormat="1" ht="13.5" customHeight="1" x14ac:dyDescent="0.2">
      <c r="A26" s="598" t="s">
        <v>148</v>
      </c>
      <c r="B26" s="606" t="s">
        <v>273</v>
      </c>
      <c r="C26" s="606" t="s">
        <v>273</v>
      </c>
      <c r="D26" s="608">
        <v>456612.80728058005</v>
      </c>
      <c r="E26" s="608">
        <v>66222.639463400003</v>
      </c>
      <c r="F26" s="608">
        <v>15705.17451216</v>
      </c>
      <c r="G26" s="608">
        <v>6014.7628198800003</v>
      </c>
      <c r="H26" s="608" t="s">
        <v>273</v>
      </c>
      <c r="I26" s="608">
        <v>544555.38407601998</v>
      </c>
      <c r="J26" s="671">
        <v>59.428303022531139</v>
      </c>
      <c r="K26" s="218"/>
      <c r="L26" s="81"/>
    </row>
    <row r="27" spans="1:12" s="83" customFormat="1" ht="13.5" customHeight="1" x14ac:dyDescent="0.2">
      <c r="A27" s="598" t="s">
        <v>59</v>
      </c>
      <c r="B27" s="606" t="s">
        <v>273</v>
      </c>
      <c r="C27" s="606" t="s">
        <v>273</v>
      </c>
      <c r="D27" s="608">
        <v>248349.29067908999</v>
      </c>
      <c r="E27" s="608">
        <v>50754.291688969999</v>
      </c>
      <c r="F27" s="608">
        <v>9893.99106923</v>
      </c>
      <c r="G27" s="608">
        <v>7289.3369101600001</v>
      </c>
      <c r="H27" s="608" t="s">
        <v>273</v>
      </c>
      <c r="I27" s="608">
        <v>316286.91034745006</v>
      </c>
      <c r="J27" s="671">
        <v>34.516956217559724</v>
      </c>
      <c r="K27" s="218"/>
      <c r="L27" s="81"/>
    </row>
    <row r="28" spans="1:12" s="83" customFormat="1" ht="13.5" customHeight="1" x14ac:dyDescent="0.2">
      <c r="A28" s="601" t="s">
        <v>117</v>
      </c>
      <c r="B28" s="606" t="s">
        <v>273</v>
      </c>
      <c r="C28" s="606" t="s">
        <v>273</v>
      </c>
      <c r="D28" s="608">
        <v>113887.29850265999</v>
      </c>
      <c r="E28" s="608">
        <v>5176.3467106200005</v>
      </c>
      <c r="F28" s="608">
        <v>3605.9996407900012</v>
      </c>
      <c r="G28" s="608">
        <v>22288.964313</v>
      </c>
      <c r="H28" s="608" t="s">
        <v>273</v>
      </c>
      <c r="I28" s="608">
        <v>144958.60916706998</v>
      </c>
      <c r="J28" s="671">
        <v>15.8195922824678</v>
      </c>
      <c r="K28" s="218"/>
      <c r="L28" s="81"/>
    </row>
    <row r="29" spans="1:12" s="83" customFormat="1" ht="13.5" customHeight="1" x14ac:dyDescent="0.2">
      <c r="A29" s="598" t="s">
        <v>60</v>
      </c>
      <c r="B29" s="606" t="s">
        <v>273</v>
      </c>
      <c r="C29" s="606" t="s">
        <v>273</v>
      </c>
      <c r="D29" s="608" t="s">
        <v>273</v>
      </c>
      <c r="E29" s="608" t="s">
        <v>273</v>
      </c>
      <c r="F29" s="608" t="s">
        <v>273</v>
      </c>
      <c r="G29" s="608" t="s">
        <v>273</v>
      </c>
      <c r="H29" s="608" t="s">
        <v>273</v>
      </c>
      <c r="I29" s="608" t="s">
        <v>273</v>
      </c>
      <c r="J29" s="671">
        <v>0</v>
      </c>
      <c r="K29" s="218"/>
      <c r="L29" s="81"/>
    </row>
    <row r="30" spans="1:12" s="83" customFormat="1" ht="13.5" customHeight="1" x14ac:dyDescent="0.2">
      <c r="A30" s="598" t="s">
        <v>61</v>
      </c>
      <c r="B30" s="606" t="s">
        <v>273</v>
      </c>
      <c r="C30" s="606" t="s">
        <v>273</v>
      </c>
      <c r="D30" s="608">
        <v>53613</v>
      </c>
      <c r="E30" s="608">
        <v>1447</v>
      </c>
      <c r="F30" s="608">
        <v>140</v>
      </c>
      <c r="G30" s="608">
        <v>281</v>
      </c>
      <c r="H30" s="608" t="s">
        <v>273</v>
      </c>
      <c r="I30" s="608">
        <v>55481</v>
      </c>
      <c r="J30" s="671">
        <v>6.0547407599091319</v>
      </c>
      <c r="K30" s="218"/>
      <c r="L30" s="81"/>
    </row>
    <row r="31" spans="1:12" s="83" customFormat="1" ht="13.5" customHeight="1" x14ac:dyDescent="0.2">
      <c r="A31" s="599"/>
      <c r="B31" s="606"/>
      <c r="C31" s="606"/>
      <c r="D31" s="713"/>
      <c r="E31" s="713"/>
      <c r="F31" s="713"/>
      <c r="G31" s="713"/>
      <c r="H31" s="608"/>
      <c r="I31" s="608"/>
      <c r="J31" s="671"/>
      <c r="K31" s="218"/>
      <c r="L31" s="81"/>
    </row>
    <row r="32" spans="1:12" s="83" customFormat="1" ht="13.5" customHeight="1" x14ac:dyDescent="0.2">
      <c r="A32" s="598"/>
      <c r="B32" s="606"/>
      <c r="C32" s="606"/>
      <c r="D32" s="713"/>
      <c r="E32" s="713"/>
      <c r="F32" s="713"/>
      <c r="G32" s="713"/>
      <c r="H32" s="608"/>
      <c r="I32" s="608"/>
      <c r="J32" s="671"/>
      <c r="K32" s="218"/>
      <c r="L32" s="81"/>
    </row>
    <row r="33" spans="1:12" s="83" customFormat="1" ht="13.5" customHeight="1" x14ac:dyDescent="0.2">
      <c r="A33" s="598" t="s">
        <v>62</v>
      </c>
      <c r="B33" s="606"/>
      <c r="C33" s="606" t="s">
        <v>273</v>
      </c>
      <c r="D33" s="608">
        <v>758575.09795967001</v>
      </c>
      <c r="E33" s="608">
        <v>118423.93115237</v>
      </c>
      <c r="F33" s="608">
        <v>25739.16558139</v>
      </c>
      <c r="G33" s="608">
        <v>13585.099730040001</v>
      </c>
      <c r="H33" s="608" t="s">
        <v>273</v>
      </c>
      <c r="I33" s="608">
        <v>916323.29442347004</v>
      </c>
      <c r="J33" s="671"/>
      <c r="K33" s="218"/>
      <c r="L33" s="81"/>
    </row>
    <row r="34" spans="1:12" s="596" customFormat="1" ht="13.5" customHeight="1" x14ac:dyDescent="0.2">
      <c r="A34" s="598" t="s">
        <v>64</v>
      </c>
      <c r="B34" s="673"/>
      <c r="C34" s="673" t="s">
        <v>273</v>
      </c>
      <c r="D34" s="714">
        <v>82.784657181169706</v>
      </c>
      <c r="E34" s="714">
        <v>12.923815412428171</v>
      </c>
      <c r="F34" s="714">
        <v>2.808961175387831</v>
      </c>
      <c r="G34" s="714">
        <v>1.4825662310142884</v>
      </c>
      <c r="H34" s="673" t="s">
        <v>273</v>
      </c>
      <c r="I34" s="617"/>
      <c r="J34" s="672"/>
      <c r="K34" s="597"/>
      <c r="L34" s="595"/>
    </row>
    <row r="35" spans="1:12" s="596" customFormat="1" ht="13.5" customHeight="1" x14ac:dyDescent="0.2">
      <c r="A35" s="640"/>
      <c r="B35" s="673"/>
      <c r="C35" s="673"/>
      <c r="D35" s="673"/>
      <c r="E35" s="673"/>
      <c r="F35" s="673"/>
      <c r="G35" s="673"/>
      <c r="H35" s="673"/>
      <c r="I35" s="617"/>
      <c r="J35" s="672"/>
      <c r="K35" s="597"/>
      <c r="L35" s="595"/>
    </row>
    <row r="36" spans="1:12" s="596" customFormat="1" ht="13.5" customHeight="1" x14ac:dyDescent="0.2">
      <c r="A36" s="546">
        <v>2018</v>
      </c>
      <c r="B36" s="574"/>
      <c r="C36" s="574"/>
      <c r="D36" s="720"/>
      <c r="E36" s="720"/>
      <c r="F36" s="720"/>
      <c r="G36" s="720"/>
      <c r="H36" s="720"/>
      <c r="I36" s="720"/>
      <c r="J36" s="575"/>
      <c r="K36" s="597"/>
      <c r="L36" s="595"/>
    </row>
    <row r="37" spans="1:12" s="596" customFormat="1" ht="13.5" customHeight="1" x14ac:dyDescent="0.2">
      <c r="A37" s="645" t="s">
        <v>62</v>
      </c>
      <c r="B37" s="614">
        <v>0</v>
      </c>
      <c r="C37" s="614">
        <v>0</v>
      </c>
      <c r="D37" s="719">
        <v>392741</v>
      </c>
      <c r="E37" s="719">
        <v>60243</v>
      </c>
      <c r="F37" s="719">
        <v>10885</v>
      </c>
      <c r="G37" s="719">
        <v>7328</v>
      </c>
      <c r="H37" s="719">
        <v>0</v>
      </c>
      <c r="I37" s="723">
        <v>471197</v>
      </c>
      <c r="J37" s="646"/>
      <c r="K37" s="597"/>
      <c r="L37" s="595"/>
    </row>
    <row r="38" spans="1:12" s="596" customFormat="1" ht="13.5" customHeight="1" x14ac:dyDescent="0.2">
      <c r="A38" s="546">
        <v>2017</v>
      </c>
      <c r="B38" s="574"/>
      <c r="C38" s="574"/>
      <c r="D38" s="574"/>
      <c r="E38" s="574"/>
      <c r="F38" s="574"/>
      <c r="G38" s="574"/>
      <c r="H38" s="574"/>
      <c r="I38" s="721"/>
      <c r="J38" s="575"/>
      <c r="K38" s="597"/>
      <c r="L38" s="595"/>
    </row>
    <row r="39" spans="1:12" s="596" customFormat="1" ht="13.5" customHeight="1" x14ac:dyDescent="0.2">
      <c r="A39" s="645" t="s">
        <v>62</v>
      </c>
      <c r="B39" s="614">
        <v>0</v>
      </c>
      <c r="C39" s="614">
        <v>0</v>
      </c>
      <c r="D39" s="607">
        <v>329123</v>
      </c>
      <c r="E39" s="607">
        <v>47993</v>
      </c>
      <c r="F39" s="607">
        <v>10494</v>
      </c>
      <c r="G39" s="607">
        <v>11004</v>
      </c>
      <c r="H39" s="614">
        <v>0</v>
      </c>
      <c r="I39" s="722">
        <v>398614</v>
      </c>
      <c r="J39" s="646"/>
      <c r="K39" s="597"/>
      <c r="L39" s="595"/>
    </row>
    <row r="40" spans="1:12" s="596" customFormat="1" ht="13.5" customHeight="1" x14ac:dyDescent="0.2">
      <c r="A40" s="546">
        <v>2016</v>
      </c>
      <c r="B40" s="574"/>
      <c r="C40" s="574"/>
      <c r="D40" s="574"/>
      <c r="E40" s="574"/>
      <c r="F40" s="574"/>
      <c r="G40" s="574"/>
      <c r="H40" s="574"/>
      <c r="I40" s="574"/>
      <c r="J40" s="575"/>
      <c r="K40" s="595"/>
      <c r="L40" s="595"/>
    </row>
    <row r="41" spans="1:12" s="596" customFormat="1" ht="13.5" customHeight="1" x14ac:dyDescent="0.2">
      <c r="A41" s="645" t="s">
        <v>62</v>
      </c>
      <c r="B41" s="614">
        <v>0</v>
      </c>
      <c r="C41" s="614">
        <v>0</v>
      </c>
      <c r="D41" s="607">
        <v>349354.24889310997</v>
      </c>
      <c r="E41" s="607">
        <v>43487.22613925</v>
      </c>
      <c r="F41" s="607">
        <v>12192.346064949999</v>
      </c>
      <c r="G41" s="607">
        <v>8811.3705666599999</v>
      </c>
      <c r="H41" s="614">
        <v>0</v>
      </c>
      <c r="I41" s="602">
        <v>416325.73615936999</v>
      </c>
      <c r="J41" s="646"/>
      <c r="K41" s="595"/>
      <c r="L41" s="595"/>
    </row>
    <row r="42" spans="1:12" s="596" customFormat="1" ht="13.5" customHeight="1" x14ac:dyDescent="0.2">
      <c r="A42" s="546">
        <v>2015</v>
      </c>
      <c r="B42" s="574"/>
      <c r="C42" s="574"/>
      <c r="D42" s="574"/>
      <c r="E42" s="574"/>
      <c r="F42" s="574"/>
      <c r="G42" s="574"/>
      <c r="H42" s="574"/>
      <c r="I42" s="574"/>
      <c r="J42" s="575"/>
      <c r="K42" s="595"/>
      <c r="L42" s="595"/>
    </row>
    <row r="43" spans="1:12" s="596" customFormat="1" ht="13.5" customHeight="1" x14ac:dyDescent="0.2">
      <c r="A43" s="645" t="s">
        <v>62</v>
      </c>
      <c r="B43" s="614">
        <v>0</v>
      </c>
      <c r="C43" s="614">
        <v>0</v>
      </c>
      <c r="D43" s="607">
        <v>332580.03728321707</v>
      </c>
      <c r="E43" s="607">
        <v>55431.538426880004</v>
      </c>
      <c r="F43" s="607">
        <v>12597.835002390999</v>
      </c>
      <c r="G43" s="607">
        <v>8001.2276668049999</v>
      </c>
      <c r="H43" s="614">
        <v>0</v>
      </c>
      <c r="I43" s="602">
        <v>408610.63837929303</v>
      </c>
      <c r="J43" s="646" t="s">
        <v>63</v>
      </c>
      <c r="K43" s="595"/>
      <c r="L43" s="595"/>
    </row>
    <row r="44" spans="1:12" s="596" customFormat="1" ht="13.5" customHeight="1" x14ac:dyDescent="0.2">
      <c r="A44" s="546">
        <v>2014</v>
      </c>
      <c r="B44" s="574"/>
      <c r="C44" s="574"/>
      <c r="D44" s="574"/>
      <c r="E44" s="574"/>
      <c r="F44" s="574"/>
      <c r="G44" s="574"/>
      <c r="H44" s="574"/>
      <c r="I44" s="574"/>
      <c r="J44" s="575"/>
      <c r="K44" s="595"/>
      <c r="L44" s="595"/>
    </row>
    <row r="45" spans="1:12" s="596" customFormat="1" ht="13.5" customHeight="1" x14ac:dyDescent="0.2">
      <c r="A45" s="645" t="s">
        <v>62</v>
      </c>
      <c r="B45" s="614">
        <v>0</v>
      </c>
      <c r="C45" s="614">
        <v>0</v>
      </c>
      <c r="D45" s="607">
        <v>147731.85575643519</v>
      </c>
      <c r="E45" s="607">
        <v>35590.747722176297</v>
      </c>
      <c r="F45" s="607">
        <v>8883.6715028471554</v>
      </c>
      <c r="G45" s="607">
        <v>4720.5542435604193</v>
      </c>
      <c r="H45" s="614">
        <v>0</v>
      </c>
      <c r="I45" s="602">
        <v>196926.82922501909</v>
      </c>
      <c r="J45" s="646" t="s">
        <v>63</v>
      </c>
      <c r="K45" s="595"/>
      <c r="L45" s="595"/>
    </row>
    <row r="46" spans="1:12" s="596" customFormat="1" ht="13.5" customHeight="1" x14ac:dyDescent="0.2">
      <c r="A46" s="546">
        <v>2013</v>
      </c>
      <c r="B46" s="574"/>
      <c r="C46" s="574"/>
      <c r="D46" s="574"/>
      <c r="E46" s="574"/>
      <c r="F46" s="574"/>
      <c r="G46" s="574"/>
      <c r="H46" s="574"/>
      <c r="I46" s="574"/>
      <c r="J46" s="575"/>
      <c r="K46" s="595"/>
      <c r="L46" s="595"/>
    </row>
    <row r="47" spans="1:12" s="596" customFormat="1" ht="13.5" customHeight="1" x14ac:dyDescent="0.2">
      <c r="A47" s="615" t="s">
        <v>62</v>
      </c>
      <c r="B47" s="614">
        <v>0</v>
      </c>
      <c r="C47" s="614">
        <v>0</v>
      </c>
      <c r="D47" s="607">
        <v>256853.39490897965</v>
      </c>
      <c r="E47" s="607">
        <v>43461.902862709998</v>
      </c>
      <c r="F47" s="607">
        <v>13218.98949991</v>
      </c>
      <c r="G47" s="607">
        <v>15690.236967720019</v>
      </c>
      <c r="H47" s="614">
        <v>0</v>
      </c>
      <c r="I47" s="602">
        <v>329224.52423931961</v>
      </c>
      <c r="J47" s="589" t="s">
        <v>63</v>
      </c>
      <c r="K47" s="595"/>
      <c r="L47" s="595"/>
    </row>
    <row r="48" spans="1:12" s="236" customFormat="1" ht="13.5" customHeight="1" x14ac:dyDescent="0.2">
      <c r="A48" s="546">
        <v>2012</v>
      </c>
      <c r="B48" s="547"/>
      <c r="C48" s="547"/>
      <c r="D48" s="547"/>
      <c r="E48" s="547"/>
      <c r="F48" s="547"/>
      <c r="G48" s="547"/>
      <c r="H48" s="547"/>
      <c r="I48" s="547"/>
      <c r="J48" s="548"/>
      <c r="K48" s="237"/>
      <c r="L48" s="237"/>
    </row>
    <row r="49" spans="1:12" s="236" customFormat="1" ht="13.5" customHeight="1" x14ac:dyDescent="0.2">
      <c r="A49" s="530" t="s">
        <v>62</v>
      </c>
      <c r="B49" s="549">
        <v>0</v>
      </c>
      <c r="C49" s="549">
        <v>0</v>
      </c>
      <c r="D49" s="558">
        <v>392146.09625015355</v>
      </c>
      <c r="E49" s="558">
        <v>62849.347302144073</v>
      </c>
      <c r="F49" s="558">
        <v>19324.045491358935</v>
      </c>
      <c r="G49" s="558">
        <v>14985.665629753119</v>
      </c>
      <c r="H49" s="549">
        <v>0</v>
      </c>
      <c r="I49" s="555">
        <v>489305.50467340968</v>
      </c>
      <c r="J49" s="551" t="s">
        <v>63</v>
      </c>
      <c r="K49" s="237"/>
      <c r="L49" s="237"/>
    </row>
    <row r="50" spans="1:12" s="83" customFormat="1" ht="13.5" customHeight="1" x14ac:dyDescent="0.2">
      <c r="A50" s="546">
        <v>2011</v>
      </c>
      <c r="B50" s="547"/>
      <c r="C50" s="547"/>
      <c r="D50" s="557"/>
      <c r="E50" s="557"/>
      <c r="F50" s="557"/>
      <c r="G50" s="557"/>
      <c r="H50" s="547"/>
      <c r="I50" s="547"/>
      <c r="J50" s="548"/>
      <c r="K50" s="81"/>
      <c r="L50" s="81"/>
    </row>
    <row r="51" spans="1:12" s="83" customFormat="1" ht="13.5" customHeight="1" x14ac:dyDescent="0.2">
      <c r="A51" s="530" t="s">
        <v>62</v>
      </c>
      <c r="B51" s="549">
        <v>0</v>
      </c>
      <c r="C51" s="549">
        <v>0</v>
      </c>
      <c r="D51" s="549">
        <v>248284.88361604282</v>
      </c>
      <c r="E51" s="549">
        <v>40740.012548209896</v>
      </c>
      <c r="F51" s="549">
        <v>4840.5288770399993</v>
      </c>
      <c r="G51" s="549">
        <v>5070.4765306500003</v>
      </c>
      <c r="H51" s="549">
        <v>0</v>
      </c>
      <c r="I51" s="554">
        <v>298935.90157194273</v>
      </c>
      <c r="J51" s="551" t="s">
        <v>63</v>
      </c>
    </row>
    <row r="52" spans="1:12" s="83" customFormat="1" ht="13.5" customHeight="1" x14ac:dyDescent="0.2">
      <c r="A52" s="546">
        <v>2010</v>
      </c>
      <c r="B52" s="547"/>
      <c r="C52" s="547"/>
      <c r="D52" s="557"/>
      <c r="E52" s="557"/>
      <c r="F52" s="557"/>
      <c r="G52" s="557"/>
      <c r="H52" s="547"/>
      <c r="I52" s="547"/>
      <c r="J52" s="548"/>
      <c r="K52" s="82"/>
      <c r="L52" s="82"/>
    </row>
    <row r="53" spans="1:12" s="83" customFormat="1" ht="13.5" customHeight="1" x14ac:dyDescent="0.2">
      <c r="A53" s="530" t="s">
        <v>62</v>
      </c>
      <c r="B53" s="549">
        <v>0.74168800000000001</v>
      </c>
      <c r="C53" s="550">
        <v>7</v>
      </c>
      <c r="D53" s="550">
        <v>374886.74551328999</v>
      </c>
      <c r="E53" s="550">
        <v>55111.071739250001</v>
      </c>
      <c r="F53" s="550">
        <v>8247.6520017700004</v>
      </c>
      <c r="G53" s="550">
        <v>6142.6449866900002</v>
      </c>
      <c r="H53" s="550">
        <v>0</v>
      </c>
      <c r="I53" s="550">
        <v>444395.85592899995</v>
      </c>
      <c r="J53" s="551" t="s">
        <v>63</v>
      </c>
      <c r="K53" s="82"/>
      <c r="L53" s="82"/>
    </row>
    <row r="54" spans="1:12" s="83" customFormat="1" ht="13.5" customHeight="1" x14ac:dyDescent="0.2">
      <c r="A54" s="546">
        <v>2009</v>
      </c>
      <c r="B54" s="547"/>
      <c r="C54" s="547"/>
      <c r="D54" s="557"/>
      <c r="E54" s="557"/>
      <c r="F54" s="557"/>
      <c r="G54" s="557"/>
      <c r="H54" s="547"/>
      <c r="I54" s="547"/>
      <c r="J54" s="548"/>
      <c r="K54" s="82"/>
      <c r="L54" s="82"/>
    </row>
    <row r="55" spans="1:12" s="83" customFormat="1" ht="13.5" customHeight="1" x14ac:dyDescent="0.2">
      <c r="A55" s="534" t="s">
        <v>62</v>
      </c>
      <c r="B55" s="577">
        <v>0</v>
      </c>
      <c r="C55" s="552">
        <v>48.818697</v>
      </c>
      <c r="D55" s="556">
        <v>436194.21911899996</v>
      </c>
      <c r="E55" s="556">
        <v>38187.148271000005</v>
      </c>
      <c r="F55" s="556">
        <v>3202.949869</v>
      </c>
      <c r="G55" s="556">
        <v>4519.838949</v>
      </c>
      <c r="H55" s="577">
        <v>0</v>
      </c>
      <c r="I55" s="552">
        <v>482152.97490500001</v>
      </c>
      <c r="J55" s="551" t="s">
        <v>63</v>
      </c>
      <c r="K55" s="82"/>
      <c r="L55" s="82"/>
    </row>
    <row r="56" spans="1:12" s="83" customFormat="1" ht="13.5" customHeight="1" x14ac:dyDescent="0.2">
      <c r="A56" s="546">
        <v>2008</v>
      </c>
      <c r="B56" s="547"/>
      <c r="C56" s="547"/>
      <c r="D56" s="557"/>
      <c r="E56" s="557"/>
      <c r="F56" s="557"/>
      <c r="G56" s="557"/>
      <c r="H56" s="547"/>
      <c r="I56" s="547"/>
      <c r="J56" s="553"/>
      <c r="K56" s="82"/>
      <c r="L56" s="82"/>
    </row>
    <row r="57" spans="1:12" s="83" customFormat="1" ht="13.5" customHeight="1" x14ac:dyDescent="0.2">
      <c r="A57" s="532" t="s">
        <v>62</v>
      </c>
      <c r="B57" s="577">
        <v>0</v>
      </c>
      <c r="C57" s="538">
        <v>87.522999999999996</v>
      </c>
      <c r="D57" s="555">
        <v>362264.85378100001</v>
      </c>
      <c r="E57" s="555">
        <v>31052.490373000004</v>
      </c>
      <c r="F57" s="555">
        <v>2711.1042070000003</v>
      </c>
      <c r="G57" s="555">
        <v>9360.719638999999</v>
      </c>
      <c r="H57" s="577">
        <v>0</v>
      </c>
      <c r="I57" s="538">
        <v>405476.69099999999</v>
      </c>
      <c r="J57" s="551" t="s">
        <v>63</v>
      </c>
      <c r="K57" s="82"/>
      <c r="L57" s="82"/>
    </row>
    <row r="58" spans="1:12" s="85" customFormat="1" ht="13.5" customHeight="1" x14ac:dyDescent="0.2">
      <c r="A58" s="546">
        <v>2007</v>
      </c>
      <c r="B58" s="547"/>
      <c r="C58" s="547"/>
      <c r="D58" s="557"/>
      <c r="E58" s="557"/>
      <c r="F58" s="557"/>
      <c r="G58" s="557"/>
      <c r="H58" s="547"/>
      <c r="I58" s="547"/>
      <c r="J58" s="553"/>
      <c r="K58" s="82"/>
      <c r="L58" s="82"/>
    </row>
    <row r="59" spans="1:12" s="81" customFormat="1" ht="13.5" customHeight="1" x14ac:dyDescent="0.2">
      <c r="A59" s="532" t="s">
        <v>62</v>
      </c>
      <c r="B59" s="577">
        <v>0</v>
      </c>
      <c r="C59" s="538">
        <v>228.844155</v>
      </c>
      <c r="D59" s="555">
        <v>408592.87867758004</v>
      </c>
      <c r="E59" s="555">
        <v>33746.51357861</v>
      </c>
      <c r="F59" s="555">
        <v>4703.9054209300002</v>
      </c>
      <c r="G59" s="555">
        <v>9416.2866040699992</v>
      </c>
      <c r="H59" s="577">
        <v>0</v>
      </c>
      <c r="I59" s="538">
        <v>456688.42843619001</v>
      </c>
      <c r="J59" s="551" t="s">
        <v>63</v>
      </c>
      <c r="K59" s="82"/>
      <c r="L59" s="82"/>
    </row>
    <row r="60" spans="1:12" s="81" customFormat="1" ht="13.5" customHeight="1" x14ac:dyDescent="0.2">
      <c r="A60" s="240" t="s">
        <v>118</v>
      </c>
      <c r="B60" s="241"/>
      <c r="C60" s="241"/>
      <c r="D60" s="241"/>
      <c r="E60" s="241"/>
      <c r="F60" s="241"/>
      <c r="G60" s="241"/>
      <c r="H60" s="241"/>
      <c r="I60" s="241"/>
      <c r="J60" s="240"/>
      <c r="K60" s="432"/>
      <c r="L60" s="432"/>
    </row>
    <row r="61" spans="1:12" s="81" customFormat="1" ht="13.5" customHeight="1" x14ac:dyDescent="0.2">
      <c r="A61" s="237" t="s">
        <v>119</v>
      </c>
      <c r="B61" s="242"/>
      <c r="C61" s="242"/>
      <c r="D61" s="242"/>
      <c r="E61" s="243"/>
      <c r="F61" s="236"/>
      <c r="G61" s="243"/>
      <c r="H61" s="242"/>
      <c r="I61" s="242"/>
      <c r="J61" s="237"/>
      <c r="K61" s="82"/>
      <c r="L61" s="82"/>
    </row>
    <row r="62" spans="1:12" s="81" customFormat="1" ht="13.5" customHeight="1" x14ac:dyDescent="0.2">
      <c r="A62" s="237" t="s">
        <v>120</v>
      </c>
      <c r="B62" s="242"/>
      <c r="C62" s="242"/>
      <c r="D62" s="242"/>
      <c r="E62" s="244"/>
      <c r="F62" s="431"/>
      <c r="G62" s="431"/>
      <c r="H62" s="431"/>
      <c r="I62" s="431"/>
      <c r="J62" s="431"/>
      <c r="K62" s="82"/>
      <c r="L62" s="82"/>
    </row>
    <row r="63" spans="1:12" x14ac:dyDescent="0.2">
      <c r="A63" s="237" t="s">
        <v>121</v>
      </c>
      <c r="B63" s="242"/>
      <c r="C63" s="242"/>
      <c r="D63" s="242"/>
      <c r="E63" s="246"/>
      <c r="F63" s="235"/>
      <c r="G63" s="235"/>
      <c r="H63" s="235"/>
      <c r="I63" s="235"/>
      <c r="J63" s="235"/>
    </row>
    <row r="64" spans="1:12" x14ac:dyDescent="0.2">
      <c r="A64" s="237" t="s">
        <v>122</v>
      </c>
      <c r="B64" s="242"/>
      <c r="C64" s="242"/>
      <c r="D64" s="242"/>
      <c r="E64" s="246"/>
      <c r="F64" s="235"/>
      <c r="G64" s="235"/>
      <c r="H64" s="232"/>
      <c r="I64" s="235"/>
      <c r="J64" s="235"/>
    </row>
    <row r="65" spans="1:10" x14ac:dyDescent="0.2">
      <c r="A65" s="252" t="s">
        <v>195</v>
      </c>
      <c r="B65" s="238"/>
      <c r="C65" s="238"/>
      <c r="D65" s="238"/>
      <c r="E65" s="239"/>
      <c r="F65" s="232"/>
      <c r="G65" s="235"/>
      <c r="H65" s="234"/>
      <c r="I65" s="235"/>
      <c r="J65" s="234"/>
    </row>
    <row r="66" spans="1:10" x14ac:dyDescent="0.2">
      <c r="A66" s="233" t="s">
        <v>21</v>
      </c>
      <c r="B66" s="238"/>
      <c r="C66" s="238"/>
      <c r="D66" s="238"/>
      <c r="E66" s="239"/>
      <c r="F66" s="247"/>
      <c r="G66" s="247"/>
      <c r="H66" s="247"/>
      <c r="I66" s="247"/>
      <c r="J66" s="245"/>
    </row>
  </sheetData>
  <phoneticPr fontId="17" type="noConversion"/>
  <hyperlinks>
    <hyperlink ref="A66" location="Kapitalmarkedsstatistik!A1" display="Tilbage til Udlånsvirksomhed" xr:uid="{00000000-0004-0000-2100-000000000000}"/>
  </hyperlinks>
  <pageMargins left="0.74803149606299213" right="0.74803149606299213" top="0.98425196850393704" bottom="0.98425196850393704" header="0" footer="0"/>
  <pageSetup paperSize="9" scale="59" orientation="landscape"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Ark35">
    <pageSetUpPr fitToPage="1"/>
  </sheetPr>
  <dimension ref="A2:M66"/>
  <sheetViews>
    <sheetView workbookViewId="0">
      <selection activeCell="K21" sqref="K21"/>
    </sheetView>
  </sheetViews>
  <sheetFormatPr defaultColWidth="9.140625" defaultRowHeight="12.75" x14ac:dyDescent="0.2"/>
  <cols>
    <col min="1" max="1" width="22.28515625" style="86" customWidth="1"/>
    <col min="2" max="10" width="14.28515625" style="86" customWidth="1"/>
    <col min="11" max="12" width="9.5703125" style="86" bestFit="1" customWidth="1"/>
    <col min="13" max="13" width="11.28515625" style="86" bestFit="1" customWidth="1"/>
    <col min="14" max="16384" width="9.140625" style="86"/>
  </cols>
  <sheetData>
    <row r="2" spans="1:12" ht="12.75" customHeight="1" x14ac:dyDescent="0.2">
      <c r="A2" s="590" t="s">
        <v>240</v>
      </c>
      <c r="B2" s="569"/>
      <c r="C2" s="569"/>
      <c r="D2" s="569"/>
      <c r="E2" s="569"/>
      <c r="F2" s="569"/>
      <c r="G2" s="569"/>
      <c r="H2" s="569"/>
      <c r="I2" s="569"/>
      <c r="J2" s="560"/>
      <c r="K2" s="88"/>
      <c r="L2" s="88"/>
    </row>
    <row r="3" spans="1:12" ht="12.75" customHeight="1" x14ac:dyDescent="0.2">
      <c r="A3" s="563"/>
      <c r="B3" s="570"/>
      <c r="C3" s="570"/>
      <c r="D3" s="570"/>
      <c r="E3" s="570"/>
      <c r="F3" s="570"/>
      <c r="G3" s="570"/>
      <c r="H3" s="570" t="s">
        <v>44</v>
      </c>
      <c r="I3" s="570"/>
      <c r="J3" s="568" t="s">
        <v>45</v>
      </c>
    </row>
    <row r="4" spans="1:12" ht="12.75" customHeight="1" x14ac:dyDescent="0.2">
      <c r="A4" s="563" t="s">
        <v>46</v>
      </c>
      <c r="B4" s="571" t="s">
        <v>47</v>
      </c>
      <c r="C4" s="571" t="s">
        <v>48</v>
      </c>
      <c r="D4" s="571" t="s">
        <v>182</v>
      </c>
      <c r="E4" s="571" t="s">
        <v>183</v>
      </c>
      <c r="F4" s="571" t="s">
        <v>49</v>
      </c>
      <c r="G4" s="571" t="s">
        <v>184</v>
      </c>
      <c r="H4" s="571" t="s">
        <v>50</v>
      </c>
      <c r="I4" s="571" t="s">
        <v>29</v>
      </c>
      <c r="J4" s="564" t="s">
        <v>51</v>
      </c>
    </row>
    <row r="5" spans="1:12" ht="12.75" customHeight="1" x14ac:dyDescent="0.2">
      <c r="A5" s="565"/>
      <c r="B5" s="572"/>
      <c r="C5" s="572"/>
      <c r="D5" s="572"/>
      <c r="E5" s="572"/>
      <c r="F5" s="572"/>
      <c r="G5" s="572"/>
      <c r="H5" s="572"/>
      <c r="I5" s="572"/>
      <c r="J5" s="567">
        <v>2018</v>
      </c>
    </row>
    <row r="6" spans="1:12" ht="12.75" customHeight="1" x14ac:dyDescent="0.2">
      <c r="A6" s="561"/>
      <c r="B6" s="602"/>
      <c r="C6" s="566"/>
      <c r="D6" s="566"/>
      <c r="E6" s="566"/>
      <c r="F6" s="566"/>
      <c r="G6" s="566"/>
      <c r="H6" s="566"/>
      <c r="I6" s="566"/>
      <c r="J6" s="562"/>
    </row>
    <row r="7" spans="1:12" ht="12.75" customHeight="1" x14ac:dyDescent="0.2">
      <c r="A7" s="561"/>
      <c r="B7" s="566" t="s">
        <v>185</v>
      </c>
      <c r="C7" s="566"/>
      <c r="D7" s="566"/>
      <c r="E7" s="566"/>
      <c r="F7" s="566"/>
      <c r="G7" s="566"/>
      <c r="H7" s="566"/>
      <c r="I7" s="566"/>
      <c r="J7" s="562"/>
    </row>
    <row r="8" spans="1:12" ht="12.75" customHeight="1" x14ac:dyDescent="0.2">
      <c r="A8" s="609">
        <v>2018</v>
      </c>
      <c r="B8" s="610"/>
      <c r="C8" s="611"/>
      <c r="D8" s="611"/>
      <c r="E8" s="611"/>
      <c r="F8" s="611"/>
      <c r="G8" s="612"/>
      <c r="H8" s="611"/>
      <c r="I8" s="613"/>
      <c r="J8" s="610"/>
      <c r="K8" s="219"/>
    </row>
    <row r="9" spans="1:12" s="654" customFormat="1" ht="12.75" customHeight="1" x14ac:dyDescent="0.2">
      <c r="A9" s="640" t="s">
        <v>274</v>
      </c>
      <c r="B9" s="614">
        <v>0</v>
      </c>
      <c r="C9" s="232">
        <v>0</v>
      </c>
      <c r="D9" s="232">
        <v>0</v>
      </c>
      <c r="E9" s="232">
        <v>0</v>
      </c>
      <c r="F9" s="232">
        <v>0</v>
      </c>
      <c r="G9" s="232">
        <v>1245</v>
      </c>
      <c r="H9" s="232">
        <v>0</v>
      </c>
      <c r="I9" s="232">
        <v>1245</v>
      </c>
      <c r="J9" s="714">
        <v>0.32566814285452705</v>
      </c>
      <c r="K9" s="219"/>
    </row>
    <row r="10" spans="1:12" s="654" customFormat="1" ht="12.75" customHeight="1" x14ac:dyDescent="0.2">
      <c r="A10" s="640" t="s">
        <v>275</v>
      </c>
      <c r="B10" s="614">
        <v>0</v>
      </c>
      <c r="C10" s="232">
        <v>0</v>
      </c>
      <c r="D10" s="232">
        <v>346</v>
      </c>
      <c r="E10" s="232">
        <v>2839</v>
      </c>
      <c r="F10" s="232">
        <v>5014</v>
      </c>
      <c r="G10" s="232">
        <v>4095</v>
      </c>
      <c r="H10" s="232">
        <v>0</v>
      </c>
      <c r="I10" s="232">
        <v>12294</v>
      </c>
      <c r="J10" s="714">
        <v>3.2158748178743415</v>
      </c>
      <c r="K10" s="219"/>
    </row>
    <row r="11" spans="1:12" s="641" customFormat="1" ht="12.75" customHeight="1" x14ac:dyDescent="0.2">
      <c r="A11" s="640" t="s">
        <v>179</v>
      </c>
      <c r="B11" s="614">
        <v>0</v>
      </c>
      <c r="C11" s="232">
        <v>0</v>
      </c>
      <c r="D11" s="232">
        <v>23910</v>
      </c>
      <c r="E11" s="232">
        <v>20075</v>
      </c>
      <c r="F11" s="232">
        <v>6309</v>
      </c>
      <c r="G11" s="232">
        <v>1137</v>
      </c>
      <c r="H11" s="232">
        <v>0</v>
      </c>
      <c r="I11" s="232">
        <v>51431</v>
      </c>
      <c r="J11" s="714">
        <v>13.453364060362393</v>
      </c>
      <c r="K11" s="219"/>
    </row>
    <row r="12" spans="1:12" s="641" customFormat="1" ht="12.75" customHeight="1" x14ac:dyDescent="0.2">
      <c r="A12" s="640" t="s">
        <v>180</v>
      </c>
      <c r="B12" s="614">
        <v>0</v>
      </c>
      <c r="C12" s="232">
        <v>0</v>
      </c>
      <c r="D12" s="232">
        <v>120278</v>
      </c>
      <c r="E12" s="232">
        <v>9892</v>
      </c>
      <c r="F12" s="232">
        <v>1435</v>
      </c>
      <c r="G12" s="232">
        <v>30</v>
      </c>
      <c r="H12" s="232">
        <v>0</v>
      </c>
      <c r="I12" s="232">
        <v>131635</v>
      </c>
      <c r="J12" s="714">
        <v>34.433193561972423</v>
      </c>
      <c r="K12" s="219"/>
    </row>
    <row r="13" spans="1:12" ht="12.75" customHeight="1" x14ac:dyDescent="0.2">
      <c r="A13" s="610" t="s">
        <v>167</v>
      </c>
      <c r="B13" s="614">
        <v>0</v>
      </c>
      <c r="C13" s="655">
        <v>0</v>
      </c>
      <c r="D13" s="232">
        <v>50838</v>
      </c>
      <c r="E13" s="232">
        <v>3004</v>
      </c>
      <c r="F13" s="232">
        <v>214</v>
      </c>
      <c r="G13" s="232">
        <v>0</v>
      </c>
      <c r="H13" s="232">
        <v>0</v>
      </c>
      <c r="I13" s="232">
        <v>54056</v>
      </c>
      <c r="J13" s="714">
        <v>14.140013759152058</v>
      </c>
      <c r="K13" s="219"/>
    </row>
    <row r="14" spans="1:12" ht="12.75" customHeight="1" x14ac:dyDescent="0.2">
      <c r="A14" s="610" t="s">
        <v>157</v>
      </c>
      <c r="B14" s="614">
        <v>0</v>
      </c>
      <c r="C14" s="232">
        <v>0</v>
      </c>
      <c r="D14" s="232">
        <v>11081</v>
      </c>
      <c r="E14" s="232">
        <v>12</v>
      </c>
      <c r="F14" s="232">
        <v>0</v>
      </c>
      <c r="G14" s="232">
        <v>0</v>
      </c>
      <c r="H14" s="232">
        <v>0</v>
      </c>
      <c r="I14" s="232">
        <v>11093</v>
      </c>
      <c r="J14" s="714">
        <v>2.9017162318757177</v>
      </c>
      <c r="K14" s="219"/>
    </row>
    <row r="15" spans="1:12" ht="12.75" customHeight="1" x14ac:dyDescent="0.2">
      <c r="A15" s="610" t="s">
        <v>158</v>
      </c>
      <c r="B15" s="614">
        <v>0</v>
      </c>
      <c r="C15" s="232">
        <v>0</v>
      </c>
      <c r="D15" s="232">
        <v>0</v>
      </c>
      <c r="E15" s="232">
        <v>0</v>
      </c>
      <c r="F15" s="232">
        <v>0</v>
      </c>
      <c r="G15" s="232">
        <v>0</v>
      </c>
      <c r="H15" s="232">
        <v>0</v>
      </c>
      <c r="I15" s="232">
        <v>0</v>
      </c>
      <c r="J15" s="714">
        <v>0</v>
      </c>
      <c r="K15" s="219"/>
    </row>
    <row r="16" spans="1:12" ht="12.75" customHeight="1" x14ac:dyDescent="0.2">
      <c r="A16" s="610" t="s">
        <v>52</v>
      </c>
      <c r="B16" s="614">
        <v>0</v>
      </c>
      <c r="C16" s="232">
        <v>0</v>
      </c>
      <c r="D16" s="232">
        <v>0</v>
      </c>
      <c r="E16" s="232">
        <v>0</v>
      </c>
      <c r="F16" s="232">
        <v>0</v>
      </c>
      <c r="G16" s="232">
        <v>0</v>
      </c>
      <c r="H16" s="232">
        <v>0</v>
      </c>
      <c r="I16" s="232">
        <v>0</v>
      </c>
      <c r="J16" s="714">
        <v>0</v>
      </c>
      <c r="K16" s="219"/>
    </row>
    <row r="17" spans="1:11" ht="12.75" customHeight="1" x14ac:dyDescent="0.2">
      <c r="A17" s="610" t="s">
        <v>159</v>
      </c>
      <c r="B17" s="614">
        <v>0</v>
      </c>
      <c r="C17" s="232">
        <v>0</v>
      </c>
      <c r="D17" s="232">
        <v>0</v>
      </c>
      <c r="E17" s="232">
        <v>0</v>
      </c>
      <c r="F17" s="232">
        <v>0</v>
      </c>
      <c r="G17" s="232">
        <v>0</v>
      </c>
      <c r="H17" s="232">
        <v>0</v>
      </c>
      <c r="I17" s="232">
        <v>0</v>
      </c>
      <c r="J17" s="714">
        <v>0</v>
      </c>
      <c r="K17" s="219"/>
    </row>
    <row r="18" spans="1:11" ht="12.75" customHeight="1" x14ac:dyDescent="0.2">
      <c r="A18" s="610" t="s">
        <v>53</v>
      </c>
      <c r="B18" s="614">
        <v>0</v>
      </c>
      <c r="C18" s="232">
        <v>0</v>
      </c>
      <c r="D18" s="232">
        <v>0</v>
      </c>
      <c r="E18" s="232">
        <v>0</v>
      </c>
      <c r="F18" s="232">
        <v>0</v>
      </c>
      <c r="G18" s="232">
        <v>0</v>
      </c>
      <c r="H18" s="232">
        <v>0</v>
      </c>
      <c r="I18" s="232">
        <v>0</v>
      </c>
      <c r="J18" s="714">
        <v>0</v>
      </c>
      <c r="K18" s="219"/>
    </row>
    <row r="19" spans="1:11" ht="12.75" customHeight="1" x14ac:dyDescent="0.2">
      <c r="A19" s="610" t="s">
        <v>54</v>
      </c>
      <c r="B19" s="614">
        <v>0</v>
      </c>
      <c r="C19" s="232">
        <v>0</v>
      </c>
      <c r="D19" s="232">
        <v>0</v>
      </c>
      <c r="E19" s="232">
        <v>0</v>
      </c>
      <c r="F19" s="232">
        <v>0</v>
      </c>
      <c r="G19" s="232">
        <v>0</v>
      </c>
      <c r="H19" s="232">
        <v>0</v>
      </c>
      <c r="I19" s="232">
        <v>0</v>
      </c>
      <c r="J19" s="714">
        <v>0</v>
      </c>
      <c r="K19" s="219"/>
    </row>
    <row r="20" spans="1:11" ht="12.75" customHeight="1" x14ac:dyDescent="0.2">
      <c r="A20" s="610" t="s">
        <v>55</v>
      </c>
      <c r="B20" s="614">
        <v>0</v>
      </c>
      <c r="C20" s="232">
        <v>0</v>
      </c>
      <c r="D20" s="232">
        <v>0</v>
      </c>
      <c r="E20" s="232">
        <v>0</v>
      </c>
      <c r="F20" s="232">
        <v>0</v>
      </c>
      <c r="G20" s="232">
        <v>0</v>
      </c>
      <c r="H20" s="232">
        <v>0</v>
      </c>
      <c r="I20" s="232">
        <v>0</v>
      </c>
      <c r="J20" s="714">
        <v>0</v>
      </c>
      <c r="K20" s="219"/>
    </row>
    <row r="21" spans="1:11" ht="12.75" customHeight="1" x14ac:dyDescent="0.2">
      <c r="A21" s="610" t="s">
        <v>56</v>
      </c>
      <c r="B21" s="614">
        <v>0</v>
      </c>
      <c r="C21" s="232">
        <v>0</v>
      </c>
      <c r="D21" s="232">
        <v>0</v>
      </c>
      <c r="E21" s="232">
        <v>0</v>
      </c>
      <c r="F21" s="232">
        <v>0</v>
      </c>
      <c r="G21" s="232">
        <v>0</v>
      </c>
      <c r="H21" s="232">
        <v>0</v>
      </c>
      <c r="I21" s="232">
        <v>0</v>
      </c>
      <c r="J21" s="714">
        <v>0</v>
      </c>
      <c r="K21" s="219"/>
    </row>
    <row r="22" spans="1:11" ht="12.75" customHeight="1" x14ac:dyDescent="0.2">
      <c r="A22" s="610" t="s">
        <v>57</v>
      </c>
      <c r="B22" s="614">
        <v>0</v>
      </c>
      <c r="C22" s="232">
        <v>0</v>
      </c>
      <c r="D22" s="232">
        <v>0</v>
      </c>
      <c r="E22" s="232">
        <v>0</v>
      </c>
      <c r="F22" s="232">
        <v>0</v>
      </c>
      <c r="G22" s="232">
        <v>0</v>
      </c>
      <c r="H22" s="232">
        <v>0</v>
      </c>
      <c r="I22" s="232">
        <v>0</v>
      </c>
      <c r="J22" s="714">
        <v>0</v>
      </c>
      <c r="K22" s="219"/>
    </row>
    <row r="23" spans="1:11" ht="12.75" customHeight="1" x14ac:dyDescent="0.2">
      <c r="A23" s="610" t="s">
        <v>58</v>
      </c>
      <c r="B23" s="614">
        <v>0</v>
      </c>
      <c r="C23" s="232">
        <v>0</v>
      </c>
      <c r="D23" s="232">
        <v>11176</v>
      </c>
      <c r="E23" s="232">
        <v>1550</v>
      </c>
      <c r="F23" s="232">
        <v>382</v>
      </c>
      <c r="G23" s="232">
        <v>200</v>
      </c>
      <c r="H23" s="232">
        <v>0</v>
      </c>
      <c r="I23" s="232">
        <v>13308</v>
      </c>
      <c r="J23" s="714">
        <v>3.4811177872353785</v>
      </c>
      <c r="K23" s="219"/>
    </row>
    <row r="24" spans="1:11" ht="12.75" customHeight="1" x14ac:dyDescent="0.2">
      <c r="A24" s="615"/>
      <c r="B24" s="614"/>
      <c r="C24" s="232"/>
      <c r="D24" s="232"/>
      <c r="E24" s="232"/>
      <c r="F24" s="232"/>
      <c r="G24" s="232"/>
      <c r="H24" s="232"/>
      <c r="I24" s="232"/>
      <c r="J24" s="714"/>
      <c r="K24" s="219"/>
    </row>
    <row r="25" spans="1:11" ht="12.75" customHeight="1" x14ac:dyDescent="0.2">
      <c r="A25" s="610"/>
      <c r="B25" s="614"/>
      <c r="C25" s="232"/>
      <c r="D25" s="232"/>
      <c r="E25" s="232"/>
      <c r="F25" s="232"/>
      <c r="G25" s="232"/>
      <c r="H25" s="232"/>
      <c r="I25" s="232"/>
      <c r="J25" s="714"/>
      <c r="K25" s="219"/>
    </row>
    <row r="26" spans="1:11" ht="12.75" customHeight="1" x14ac:dyDescent="0.2">
      <c r="A26" s="610" t="s">
        <v>148</v>
      </c>
      <c r="B26" s="614" t="s">
        <v>273</v>
      </c>
      <c r="C26" s="232" t="s">
        <v>273</v>
      </c>
      <c r="D26" s="232">
        <v>217629</v>
      </c>
      <c r="E26" s="232">
        <v>37372</v>
      </c>
      <c r="F26" s="232">
        <v>13354</v>
      </c>
      <c r="G26" s="232">
        <v>6707</v>
      </c>
      <c r="H26" s="232" t="s">
        <v>273</v>
      </c>
      <c r="I26" s="232">
        <v>275062</v>
      </c>
      <c r="J26" s="714">
        <v>71.950948361326837</v>
      </c>
      <c r="K26" s="219"/>
    </row>
    <row r="27" spans="1:11" ht="12.75" customHeight="1" x14ac:dyDescent="0.2">
      <c r="A27" s="610" t="s">
        <v>59</v>
      </c>
      <c r="B27" s="614" t="s">
        <v>273</v>
      </c>
      <c r="C27" s="232" t="s">
        <v>273</v>
      </c>
      <c r="D27" s="232">
        <v>74620</v>
      </c>
      <c r="E27" s="232">
        <v>8195</v>
      </c>
      <c r="F27" s="232">
        <v>2314</v>
      </c>
      <c r="G27" s="232">
        <v>2697</v>
      </c>
      <c r="H27" s="232" t="s">
        <v>273</v>
      </c>
      <c r="I27" s="232">
        <v>87826</v>
      </c>
      <c r="J27" s="714">
        <v>22.973598646057582</v>
      </c>
      <c r="K27" s="219"/>
    </row>
    <row r="28" spans="1:11" ht="12.75" customHeight="1" x14ac:dyDescent="0.2">
      <c r="A28" s="616" t="s">
        <v>117</v>
      </c>
      <c r="B28" s="614" t="s">
        <v>273</v>
      </c>
      <c r="C28" s="232" t="s">
        <v>273</v>
      </c>
      <c r="D28" s="232">
        <v>58402</v>
      </c>
      <c r="E28" s="232">
        <v>3009</v>
      </c>
      <c r="F28" s="232">
        <v>1046</v>
      </c>
      <c r="G28" s="232">
        <v>1307</v>
      </c>
      <c r="H28" s="232" t="s">
        <v>273</v>
      </c>
      <c r="I28" s="232">
        <v>63764</v>
      </c>
      <c r="J28" s="714">
        <v>16.679440530904468</v>
      </c>
      <c r="K28" s="219"/>
    </row>
    <row r="29" spans="1:11" ht="12.75" customHeight="1" x14ac:dyDescent="0.2">
      <c r="A29" s="610" t="s">
        <v>60</v>
      </c>
      <c r="B29" s="614" t="s">
        <v>273</v>
      </c>
      <c r="C29" s="232" t="s">
        <v>273</v>
      </c>
      <c r="D29" s="232" t="s">
        <v>273</v>
      </c>
      <c r="E29" s="232" t="s">
        <v>273</v>
      </c>
      <c r="F29" s="232" t="s">
        <v>273</v>
      </c>
      <c r="G29" s="232" t="s">
        <v>273</v>
      </c>
      <c r="H29" s="232" t="s">
        <v>273</v>
      </c>
      <c r="I29" s="232" t="s">
        <v>273</v>
      </c>
      <c r="J29" s="714"/>
      <c r="K29" s="219"/>
    </row>
    <row r="30" spans="1:11" ht="12.75" customHeight="1" x14ac:dyDescent="0.2">
      <c r="A30" s="610" t="s">
        <v>61</v>
      </c>
      <c r="B30" s="614" t="s">
        <v>273</v>
      </c>
      <c r="C30" s="232" t="s">
        <v>273</v>
      </c>
      <c r="D30" s="232">
        <v>19168</v>
      </c>
      <c r="E30" s="232">
        <v>213</v>
      </c>
      <c r="F30" s="232">
        <v>6</v>
      </c>
      <c r="G30" s="232">
        <v>16</v>
      </c>
      <c r="H30" s="232" t="s">
        <v>273</v>
      </c>
      <c r="I30" s="232">
        <v>19403</v>
      </c>
      <c r="J30" s="714">
        <v>5.0754529926155731</v>
      </c>
      <c r="K30" s="219"/>
    </row>
    <row r="31" spans="1:11" ht="12.75" customHeight="1" x14ac:dyDescent="0.2">
      <c r="A31" s="615"/>
      <c r="B31" s="610"/>
      <c r="C31" s="655"/>
      <c r="D31" s="232"/>
      <c r="E31" s="232"/>
      <c r="F31" s="232"/>
      <c r="G31" s="232"/>
      <c r="H31" s="232"/>
      <c r="I31" s="232"/>
      <c r="J31" s="738"/>
      <c r="K31" s="219"/>
    </row>
    <row r="32" spans="1:11" ht="12.75" customHeight="1" x14ac:dyDescent="0.2">
      <c r="A32" s="610"/>
      <c r="B32" s="610"/>
      <c r="C32" s="655"/>
      <c r="D32" s="656"/>
      <c r="E32" s="656"/>
      <c r="F32" s="656"/>
      <c r="G32" s="656"/>
      <c r="H32" s="655"/>
      <c r="I32" s="656"/>
      <c r="J32" s="670"/>
      <c r="K32" s="219"/>
    </row>
    <row r="33" spans="1:13" ht="12.75" customHeight="1" x14ac:dyDescent="0.2">
      <c r="A33" s="618" t="s">
        <v>65</v>
      </c>
      <c r="B33" s="614">
        <v>0</v>
      </c>
      <c r="C33" s="614">
        <v>0</v>
      </c>
      <c r="D33" s="655">
        <v>311417</v>
      </c>
      <c r="E33" s="655">
        <v>45780</v>
      </c>
      <c r="F33" s="655">
        <v>15674</v>
      </c>
      <c r="G33" s="655">
        <v>9420</v>
      </c>
      <c r="H33" s="655">
        <v>0</v>
      </c>
      <c r="I33" s="655">
        <v>382291</v>
      </c>
      <c r="J33" s="670"/>
      <c r="K33" s="219"/>
      <c r="M33" s="655"/>
    </row>
    <row r="34" spans="1:13" ht="12.75" customHeight="1" x14ac:dyDescent="0.2">
      <c r="A34" s="610" t="s">
        <v>64</v>
      </c>
      <c r="B34" s="614">
        <v>0</v>
      </c>
      <c r="C34" s="614">
        <v>0</v>
      </c>
      <c r="D34" s="671">
        <v>81.460719713516667</v>
      </c>
      <c r="E34" s="671">
        <v>11.975170746891765</v>
      </c>
      <c r="F34" s="671">
        <v>4.1000180490777973</v>
      </c>
      <c r="G34" s="671">
        <v>2.4640914905137707</v>
      </c>
      <c r="H34" s="655">
        <v>0</v>
      </c>
      <c r="I34" s="670" t="s">
        <v>63</v>
      </c>
      <c r="J34" s="674">
        <v>100.00000000000001</v>
      </c>
      <c r="K34" s="219"/>
    </row>
    <row r="35" spans="1:13" s="654" customFormat="1" ht="12.75" customHeight="1" x14ac:dyDescent="0.2">
      <c r="A35" s="640"/>
      <c r="B35" s="670"/>
      <c r="C35" s="670"/>
      <c r="D35" s="671"/>
      <c r="E35" s="671"/>
      <c r="F35" s="671"/>
      <c r="G35" s="671"/>
      <c r="H35" s="671"/>
      <c r="I35" s="670"/>
      <c r="J35" s="674"/>
      <c r="K35" s="219"/>
    </row>
    <row r="36" spans="1:13" s="654" customFormat="1" ht="12.75" customHeight="1" x14ac:dyDescent="0.2">
      <c r="A36" s="640"/>
      <c r="B36" s="670"/>
      <c r="C36" s="670"/>
      <c r="D36" s="671"/>
      <c r="E36" s="671"/>
      <c r="F36" s="671"/>
      <c r="G36" s="671"/>
      <c r="H36" s="671"/>
      <c r="I36" s="670"/>
      <c r="J36" s="674"/>
      <c r="K36" s="219"/>
    </row>
    <row r="37" spans="1:13" s="654" customFormat="1" ht="12.75" customHeight="1" x14ac:dyDescent="0.2">
      <c r="A37" s="582">
        <v>2018</v>
      </c>
      <c r="B37" s="651"/>
      <c r="C37" s="651"/>
      <c r="D37" s="651"/>
      <c r="E37" s="651"/>
      <c r="F37" s="651"/>
      <c r="G37" s="651"/>
      <c r="H37" s="651"/>
      <c r="I37" s="651"/>
      <c r="J37" s="649"/>
      <c r="K37" s="219"/>
    </row>
    <row r="38" spans="1:13" s="654" customFormat="1" ht="12.75" customHeight="1" x14ac:dyDescent="0.2">
      <c r="A38" s="653" t="s">
        <v>65</v>
      </c>
      <c r="B38" s="577">
        <v>0</v>
      </c>
      <c r="C38" s="577">
        <v>0</v>
      </c>
      <c r="D38" s="655">
        <v>183345</v>
      </c>
      <c r="E38" s="655">
        <v>25545</v>
      </c>
      <c r="F38" s="655">
        <v>7985</v>
      </c>
      <c r="G38" s="655">
        <v>6408</v>
      </c>
      <c r="H38" s="655">
        <v>0</v>
      </c>
      <c r="I38" s="655">
        <v>223283</v>
      </c>
      <c r="J38" s="559"/>
      <c r="K38" s="219"/>
    </row>
    <row r="39" spans="1:13" s="654" customFormat="1" ht="12.75" customHeight="1" x14ac:dyDescent="0.2">
      <c r="A39" s="582">
        <v>2017</v>
      </c>
      <c r="B39" s="651"/>
      <c r="C39" s="651"/>
      <c r="D39" s="651"/>
      <c r="E39" s="651"/>
      <c r="F39" s="651"/>
      <c r="G39" s="651"/>
      <c r="H39" s="651"/>
      <c r="I39" s="651"/>
      <c r="J39" s="649"/>
      <c r="K39" s="219"/>
    </row>
    <row r="40" spans="1:13" s="654" customFormat="1" ht="12.75" customHeight="1" x14ac:dyDescent="0.2">
      <c r="A40" s="653" t="s">
        <v>65</v>
      </c>
      <c r="B40" s="577">
        <v>0</v>
      </c>
      <c r="C40" s="577">
        <v>0</v>
      </c>
      <c r="D40" s="650">
        <v>194752</v>
      </c>
      <c r="E40" s="650">
        <v>24054</v>
      </c>
      <c r="F40" s="650">
        <v>10022</v>
      </c>
      <c r="G40" s="650">
        <v>8273</v>
      </c>
      <c r="H40" s="650">
        <v>0</v>
      </c>
      <c r="I40" s="650">
        <v>237101</v>
      </c>
      <c r="J40" s="559"/>
      <c r="K40" s="219"/>
    </row>
    <row r="41" spans="1:13" s="654" customFormat="1" ht="12.75" customHeight="1" x14ac:dyDescent="0.2">
      <c r="A41" s="582">
        <v>2016</v>
      </c>
      <c r="B41" s="651"/>
      <c r="C41" s="651"/>
      <c r="D41" s="651"/>
      <c r="E41" s="651"/>
      <c r="F41" s="651"/>
      <c r="G41" s="651"/>
      <c r="H41" s="651"/>
      <c r="I41" s="651"/>
      <c r="J41" s="649"/>
      <c r="K41" s="219"/>
    </row>
    <row r="42" spans="1:13" s="654" customFormat="1" ht="12.75" customHeight="1" x14ac:dyDescent="0.2">
      <c r="A42" s="653" t="s">
        <v>65</v>
      </c>
      <c r="B42" s="577">
        <v>0</v>
      </c>
      <c r="C42" s="577">
        <v>0</v>
      </c>
      <c r="D42" s="650">
        <v>259357.67085088929</v>
      </c>
      <c r="E42" s="650">
        <v>48154.201515939996</v>
      </c>
      <c r="F42" s="650">
        <v>13629.36118358</v>
      </c>
      <c r="G42" s="650">
        <v>9041.8860170999997</v>
      </c>
      <c r="H42" s="650">
        <v>188</v>
      </c>
      <c r="I42" s="650">
        <v>331495.11956750927</v>
      </c>
      <c r="J42" s="559"/>
      <c r="K42" s="219"/>
    </row>
    <row r="43" spans="1:13" s="654" customFormat="1" ht="12.75" customHeight="1" x14ac:dyDescent="0.2">
      <c r="A43" s="582">
        <v>2015</v>
      </c>
      <c r="B43" s="651"/>
      <c r="C43" s="651"/>
      <c r="D43" s="651"/>
      <c r="E43" s="651"/>
      <c r="F43" s="651"/>
      <c r="G43" s="651"/>
      <c r="H43" s="651"/>
      <c r="I43" s="651"/>
      <c r="J43" s="649"/>
      <c r="K43" s="219"/>
    </row>
    <row r="44" spans="1:13" s="654" customFormat="1" ht="12.75" customHeight="1" x14ac:dyDescent="0.2">
      <c r="A44" s="653" t="s">
        <v>65</v>
      </c>
      <c r="B44" s="577">
        <v>0</v>
      </c>
      <c r="C44" s="577">
        <v>0</v>
      </c>
      <c r="D44" s="650">
        <v>256641</v>
      </c>
      <c r="E44" s="650">
        <v>39894</v>
      </c>
      <c r="F44" s="650">
        <v>11884</v>
      </c>
      <c r="G44" s="650">
        <v>11314</v>
      </c>
      <c r="H44" s="650">
        <v>0</v>
      </c>
      <c r="I44" s="650">
        <v>319733</v>
      </c>
      <c r="J44" s="559"/>
      <c r="K44" s="219"/>
    </row>
    <row r="45" spans="1:13" s="654" customFormat="1" ht="12.75" customHeight="1" x14ac:dyDescent="0.2">
      <c r="A45" s="582">
        <v>2014</v>
      </c>
      <c r="B45" s="651"/>
      <c r="C45" s="651"/>
      <c r="D45" s="651"/>
      <c r="E45" s="651"/>
      <c r="F45" s="651"/>
      <c r="G45" s="651"/>
      <c r="H45" s="651"/>
      <c r="I45" s="651"/>
      <c r="J45" s="649"/>
      <c r="K45" s="219"/>
    </row>
    <row r="46" spans="1:13" s="654" customFormat="1" ht="12.75" customHeight="1" x14ac:dyDescent="0.2">
      <c r="A46" s="653" t="s">
        <v>65</v>
      </c>
      <c r="B46" s="577">
        <v>0</v>
      </c>
      <c r="C46" s="577">
        <v>0</v>
      </c>
      <c r="D46" s="650">
        <v>199906</v>
      </c>
      <c r="E46" s="650">
        <v>36604</v>
      </c>
      <c r="F46" s="650">
        <v>11698</v>
      </c>
      <c r="G46" s="650">
        <v>15156</v>
      </c>
      <c r="H46" s="650">
        <v>0</v>
      </c>
      <c r="I46" s="650">
        <v>263364</v>
      </c>
      <c r="J46" s="559" t="s">
        <v>63</v>
      </c>
      <c r="K46" s="219"/>
    </row>
    <row r="47" spans="1:13" s="642" customFormat="1" ht="12.75" customHeight="1" x14ac:dyDescent="0.2">
      <c r="A47" s="643">
        <v>2013</v>
      </c>
      <c r="B47" s="617"/>
      <c r="C47" s="617"/>
      <c r="D47" s="617"/>
      <c r="E47" s="617"/>
      <c r="F47" s="617"/>
      <c r="G47" s="617"/>
      <c r="H47" s="617"/>
      <c r="I47" s="617"/>
      <c r="J47" s="608"/>
      <c r="K47" s="219"/>
    </row>
    <row r="48" spans="1:13" s="639" customFormat="1" ht="12.75" customHeight="1" x14ac:dyDescent="0.2">
      <c r="A48" s="644" t="s">
        <v>65</v>
      </c>
      <c r="B48" s="608">
        <v>0</v>
      </c>
      <c r="C48" s="608">
        <v>0</v>
      </c>
      <c r="D48" s="647">
        <v>166316</v>
      </c>
      <c r="E48" s="647">
        <v>20838</v>
      </c>
      <c r="F48" s="647">
        <v>8493</v>
      </c>
      <c r="G48" s="647">
        <v>22120</v>
      </c>
      <c r="H48" s="647">
        <v>0</v>
      </c>
      <c r="I48" s="647">
        <v>217767</v>
      </c>
      <c r="J48" s="646" t="s">
        <v>63</v>
      </c>
      <c r="K48" s="219"/>
    </row>
    <row r="49" spans="1:12" ht="12.75" customHeight="1" x14ac:dyDescent="0.2">
      <c r="A49" s="582">
        <v>2012</v>
      </c>
      <c r="B49" s="574"/>
      <c r="C49" s="574"/>
      <c r="D49" s="574"/>
      <c r="E49" s="574"/>
      <c r="F49" s="574"/>
      <c r="G49" s="574"/>
      <c r="H49" s="574"/>
      <c r="I49" s="574"/>
      <c r="J49" s="575"/>
      <c r="K49" s="219"/>
    </row>
    <row r="50" spans="1:12" ht="12.75" customHeight="1" x14ac:dyDescent="0.2">
      <c r="A50" s="581" t="s">
        <v>65</v>
      </c>
      <c r="B50" s="573">
        <v>0</v>
      </c>
      <c r="C50" s="573">
        <v>0</v>
      </c>
      <c r="D50" s="594">
        <v>263441</v>
      </c>
      <c r="E50" s="594">
        <v>33944</v>
      </c>
      <c r="F50" s="594">
        <v>13469</v>
      </c>
      <c r="G50" s="594">
        <v>13467</v>
      </c>
      <c r="H50" s="594">
        <v>0</v>
      </c>
      <c r="I50" s="594">
        <v>324321</v>
      </c>
      <c r="J50" s="589" t="s">
        <v>63</v>
      </c>
      <c r="K50" s="220"/>
      <c r="L50" s="87"/>
    </row>
    <row r="51" spans="1:12" ht="12.75" customHeight="1" x14ac:dyDescent="0.2">
      <c r="A51" s="582">
        <v>2011</v>
      </c>
      <c r="B51" s="574"/>
      <c r="C51" s="574"/>
      <c r="D51" s="574"/>
      <c r="E51" s="574"/>
      <c r="F51" s="574"/>
      <c r="G51" s="574"/>
      <c r="H51" s="574"/>
      <c r="I51" s="574"/>
      <c r="J51" s="575"/>
    </row>
    <row r="52" spans="1:12" ht="12.75" customHeight="1" x14ac:dyDescent="0.2">
      <c r="A52" s="581" t="s">
        <v>65</v>
      </c>
      <c r="B52" s="573">
        <v>0</v>
      </c>
      <c r="C52" s="573">
        <v>0</v>
      </c>
      <c r="D52" s="588">
        <v>149781</v>
      </c>
      <c r="E52" s="588">
        <v>14048</v>
      </c>
      <c r="F52" s="588">
        <v>3955</v>
      </c>
      <c r="G52" s="588">
        <v>3984</v>
      </c>
      <c r="H52" s="588">
        <v>0</v>
      </c>
      <c r="I52" s="588">
        <v>171768</v>
      </c>
      <c r="J52" s="578" t="s">
        <v>63</v>
      </c>
    </row>
    <row r="53" spans="1:12" ht="12.75" customHeight="1" x14ac:dyDescent="0.2">
      <c r="A53" s="582">
        <v>2010</v>
      </c>
      <c r="B53" s="574"/>
      <c r="C53" s="574"/>
      <c r="D53" s="574"/>
      <c r="E53" s="574"/>
      <c r="F53" s="574"/>
      <c r="G53" s="574"/>
      <c r="H53" s="574"/>
      <c r="I53" s="591"/>
      <c r="J53" s="575"/>
    </row>
    <row r="54" spans="1:12" ht="12.75" customHeight="1" x14ac:dyDescent="0.2">
      <c r="A54" s="581" t="s">
        <v>65</v>
      </c>
      <c r="B54" s="576">
        <v>0.74168800000000001</v>
      </c>
      <c r="C54" s="577">
        <v>7</v>
      </c>
      <c r="D54" s="587">
        <v>374886.74551328999</v>
      </c>
      <c r="E54" s="587">
        <v>55111.071739250001</v>
      </c>
      <c r="F54" s="587">
        <v>8247.6520017700004</v>
      </c>
      <c r="G54" s="587">
        <v>6142.6449866900002</v>
      </c>
      <c r="H54" s="587">
        <v>0</v>
      </c>
      <c r="I54" s="588">
        <v>286571</v>
      </c>
      <c r="J54" s="578" t="s">
        <v>63</v>
      </c>
    </row>
    <row r="55" spans="1:12" ht="12.75" customHeight="1" x14ac:dyDescent="0.2">
      <c r="A55" s="582">
        <v>2009</v>
      </c>
      <c r="B55" s="574"/>
      <c r="C55" s="574"/>
      <c r="D55" s="574"/>
      <c r="E55" s="574"/>
      <c r="F55" s="574"/>
      <c r="G55" s="574"/>
      <c r="H55" s="574"/>
      <c r="I55" s="591"/>
      <c r="J55" s="575"/>
    </row>
    <row r="56" spans="1:12" ht="12.75" customHeight="1" x14ac:dyDescent="0.2">
      <c r="A56" s="583" t="s">
        <v>65</v>
      </c>
      <c r="B56" s="608">
        <v>0</v>
      </c>
      <c r="C56" s="579">
        <v>48.818697</v>
      </c>
      <c r="D56" s="579">
        <v>436194.21911899996</v>
      </c>
      <c r="E56" s="579">
        <v>38187.148271000005</v>
      </c>
      <c r="F56" s="579">
        <v>3202.949869</v>
      </c>
      <c r="G56" s="579">
        <v>4519.838949</v>
      </c>
      <c r="H56" s="608">
        <v>0</v>
      </c>
      <c r="I56" s="592">
        <v>297129.59999999998</v>
      </c>
      <c r="J56" s="578" t="s">
        <v>63</v>
      </c>
    </row>
    <row r="57" spans="1:12" ht="12.75" customHeight="1" x14ac:dyDescent="0.2">
      <c r="A57" s="584">
        <v>2008</v>
      </c>
      <c r="B57" s="574"/>
      <c r="C57" s="574"/>
      <c r="D57" s="574"/>
      <c r="E57" s="574"/>
      <c r="F57" s="574"/>
      <c r="G57" s="574"/>
      <c r="H57" s="574"/>
      <c r="I57" s="593"/>
      <c r="J57" s="580"/>
      <c r="K57" s="89"/>
    </row>
    <row r="58" spans="1:12" ht="12.75" customHeight="1" x14ac:dyDescent="0.2">
      <c r="A58" s="585" t="s">
        <v>65</v>
      </c>
      <c r="B58" s="608">
        <v>0</v>
      </c>
      <c r="C58" s="566">
        <v>87.522999999999996</v>
      </c>
      <c r="D58" s="566">
        <v>362264.85378100001</v>
      </c>
      <c r="E58" s="566">
        <v>31052.490373000004</v>
      </c>
      <c r="F58" s="566">
        <v>2711.1042070000003</v>
      </c>
      <c r="G58" s="566">
        <v>9360.719638999999</v>
      </c>
      <c r="H58" s="608">
        <v>0</v>
      </c>
      <c r="I58" s="592">
        <v>238883</v>
      </c>
      <c r="J58" s="578" t="s">
        <v>63</v>
      </c>
    </row>
    <row r="59" spans="1:12" ht="12.75" customHeight="1" x14ac:dyDescent="0.2">
      <c r="A59" s="586">
        <v>2007</v>
      </c>
      <c r="B59" s="574"/>
      <c r="C59" s="574"/>
      <c r="D59" s="574"/>
      <c r="E59" s="574"/>
      <c r="F59" s="574"/>
      <c r="G59" s="574"/>
      <c r="H59" s="574"/>
      <c r="I59" s="652"/>
      <c r="J59" s="580"/>
    </row>
    <row r="60" spans="1:12" ht="12.75" customHeight="1" x14ac:dyDescent="0.2">
      <c r="A60" s="585" t="s">
        <v>65</v>
      </c>
      <c r="B60" s="577">
        <v>0</v>
      </c>
      <c r="C60" s="569">
        <v>228.844155</v>
      </c>
      <c r="D60" s="569">
        <v>408592.87867758004</v>
      </c>
      <c r="E60" s="569">
        <v>33746.51357861</v>
      </c>
      <c r="F60" s="569">
        <v>4703.9054209300002</v>
      </c>
      <c r="G60" s="569">
        <v>9416.2866040699992</v>
      </c>
      <c r="H60" s="577">
        <v>0</v>
      </c>
      <c r="I60" s="592">
        <v>278451</v>
      </c>
      <c r="J60" s="559" t="s">
        <v>63</v>
      </c>
    </row>
    <row r="61" spans="1:12" ht="12.75" customHeight="1" x14ac:dyDescent="0.2">
      <c r="A61" s="251" t="s">
        <v>123</v>
      </c>
      <c r="B61" s="248"/>
      <c r="C61" s="248"/>
      <c r="D61" s="248"/>
      <c r="E61" s="248"/>
      <c r="F61" s="248"/>
      <c r="G61" s="248"/>
      <c r="H61" s="248"/>
      <c r="I61" s="248"/>
      <c r="J61" s="248"/>
    </row>
    <row r="62" spans="1:12" ht="12.75" customHeight="1" x14ac:dyDescent="0.2">
      <c r="A62" s="251" t="s">
        <v>124</v>
      </c>
      <c r="B62" s="248"/>
      <c r="C62" s="248"/>
      <c r="D62" s="248"/>
      <c r="E62" s="248"/>
      <c r="F62" s="248"/>
      <c r="G62" s="248"/>
      <c r="H62" s="248"/>
      <c r="I62" s="248"/>
      <c r="J62" s="248"/>
    </row>
    <row r="63" spans="1:12" x14ac:dyDescent="0.2">
      <c r="A63" s="251" t="s">
        <v>125</v>
      </c>
      <c r="B63" s="248"/>
      <c r="C63" s="248"/>
      <c r="D63" s="248"/>
      <c r="E63" s="248"/>
      <c r="F63" s="248"/>
      <c r="G63" s="248"/>
      <c r="H63" s="248"/>
      <c r="I63" s="248"/>
      <c r="J63" s="248"/>
    </row>
    <row r="64" spans="1:12" x14ac:dyDescent="0.2">
      <c r="A64" s="251" t="s">
        <v>126</v>
      </c>
      <c r="B64" s="248"/>
      <c r="C64" s="248"/>
      <c r="D64" s="248"/>
      <c r="E64" s="248"/>
      <c r="F64" s="248"/>
      <c r="G64" s="248"/>
      <c r="H64" s="248"/>
      <c r="I64" s="248"/>
      <c r="J64" s="248"/>
    </row>
    <row r="65" spans="1:10" x14ac:dyDescent="0.2">
      <c r="A65" s="252" t="s">
        <v>195</v>
      </c>
      <c r="B65" s="248"/>
      <c r="C65" s="248"/>
      <c r="D65" s="248"/>
      <c r="E65" s="248"/>
      <c r="F65" s="248"/>
      <c r="G65" s="248"/>
      <c r="H65" s="248"/>
      <c r="I65" s="248"/>
      <c r="J65" s="248"/>
    </row>
    <row r="66" spans="1:10" x14ac:dyDescent="0.2">
      <c r="A66" s="253" t="s">
        <v>21</v>
      </c>
      <c r="B66" s="249"/>
      <c r="C66" s="249"/>
      <c r="D66" s="249"/>
      <c r="E66" s="249"/>
      <c r="F66" s="249"/>
      <c r="G66" s="249"/>
      <c r="H66" s="249"/>
      <c r="I66" s="249"/>
      <c r="J66" s="249"/>
    </row>
  </sheetData>
  <phoneticPr fontId="17" type="noConversion"/>
  <hyperlinks>
    <hyperlink ref="A66" location="Kapitalmarkedsstatistik!A1" display="Tilbage til Udlånsvirksomhed" xr:uid="{00000000-0004-0000-2200-000000000000}"/>
  </hyperlinks>
  <pageMargins left="0.74803149606299213" right="0.74803149606299213" top="0.98425196850393704" bottom="0.98425196850393704" header="0" footer="0"/>
  <pageSetup paperSize="9" scale="64" orientation="landscape"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Ark36"/>
  <dimension ref="A2:AC36"/>
  <sheetViews>
    <sheetView topLeftCell="P1" workbookViewId="0">
      <selection activeCell="A28" sqref="A28"/>
    </sheetView>
  </sheetViews>
  <sheetFormatPr defaultRowHeight="12.75" x14ac:dyDescent="0.2"/>
  <cols>
    <col min="1" max="1" width="21.85546875" customWidth="1"/>
    <col min="2" max="22" width="14.7109375" customWidth="1"/>
    <col min="23" max="23" width="14.85546875" customWidth="1"/>
    <col min="24" max="25" width="14.7109375" customWidth="1"/>
    <col min="26" max="26" width="11.28515625" bestFit="1" customWidth="1"/>
    <col min="27" max="27" width="10.28515625" bestFit="1" customWidth="1"/>
  </cols>
  <sheetData>
    <row r="2" spans="1:25" x14ac:dyDescent="0.2">
      <c r="A2" s="1" t="s">
        <v>134</v>
      </c>
    </row>
    <row r="3" spans="1:25" x14ac:dyDescent="0.2">
      <c r="A3" s="49" t="s">
        <v>0</v>
      </c>
      <c r="B3" s="50" t="s">
        <v>88</v>
      </c>
      <c r="C3" s="51"/>
      <c r="D3" s="50" t="s">
        <v>89</v>
      </c>
      <c r="E3" s="51"/>
      <c r="F3" s="50" t="s">
        <v>90</v>
      </c>
      <c r="G3" s="51"/>
      <c r="H3" s="50" t="s">
        <v>91</v>
      </c>
      <c r="I3" s="51"/>
      <c r="J3" s="50" t="s">
        <v>92</v>
      </c>
      <c r="K3" s="51"/>
      <c r="L3" s="50" t="s">
        <v>93</v>
      </c>
      <c r="M3" s="51"/>
      <c r="N3" s="50" t="s">
        <v>94</v>
      </c>
      <c r="O3" s="51"/>
      <c r="P3" s="50" t="s">
        <v>95</v>
      </c>
      <c r="Q3" s="51"/>
      <c r="R3" s="50">
        <v>2003</v>
      </c>
      <c r="S3" s="51"/>
      <c r="T3" s="50">
        <v>2004</v>
      </c>
      <c r="U3" s="51"/>
      <c r="V3" s="50">
        <v>2005</v>
      </c>
      <c r="W3" s="51"/>
      <c r="X3" s="50">
        <v>2006</v>
      </c>
      <c r="Y3" s="51"/>
    </row>
    <row r="4" spans="1:25" x14ac:dyDescent="0.2">
      <c r="A4" s="52"/>
      <c r="B4" s="53" t="s">
        <v>96</v>
      </c>
      <c r="C4" s="54" t="s">
        <v>97</v>
      </c>
      <c r="D4" s="53" t="s">
        <v>96</v>
      </c>
      <c r="E4" s="54" t="s">
        <v>97</v>
      </c>
      <c r="F4" s="53" t="s">
        <v>96</v>
      </c>
      <c r="G4" s="54" t="s">
        <v>97</v>
      </c>
      <c r="H4" s="53" t="s">
        <v>96</v>
      </c>
      <c r="I4" s="54" t="s">
        <v>97</v>
      </c>
      <c r="J4" s="53" t="s">
        <v>96</v>
      </c>
      <c r="K4" s="54" t="s">
        <v>97</v>
      </c>
      <c r="L4" s="53" t="s">
        <v>96</v>
      </c>
      <c r="M4" s="54" t="s">
        <v>97</v>
      </c>
      <c r="N4" s="53" t="s">
        <v>96</v>
      </c>
      <c r="O4" s="54" t="s">
        <v>97</v>
      </c>
      <c r="P4" s="53" t="s">
        <v>96</v>
      </c>
      <c r="Q4" s="54" t="s">
        <v>97</v>
      </c>
      <c r="R4" s="53" t="s">
        <v>96</v>
      </c>
      <c r="S4" s="54" t="s">
        <v>97</v>
      </c>
      <c r="T4" s="53" t="s">
        <v>96</v>
      </c>
      <c r="U4" s="54" t="s">
        <v>97</v>
      </c>
      <c r="V4" s="53" t="s">
        <v>96</v>
      </c>
      <c r="W4" s="54" t="s">
        <v>97</v>
      </c>
      <c r="X4" s="53" t="s">
        <v>96</v>
      </c>
      <c r="Y4" s="54" t="s">
        <v>97</v>
      </c>
    </row>
    <row r="5" spans="1:25" x14ac:dyDescent="0.2">
      <c r="A5" s="49" t="s">
        <v>98</v>
      </c>
      <c r="C5" s="55"/>
      <c r="E5" s="55"/>
      <c r="G5" s="55"/>
      <c r="I5" s="55"/>
      <c r="K5" s="55"/>
      <c r="M5" s="55"/>
      <c r="O5" s="55"/>
      <c r="Q5" s="55"/>
      <c r="S5" s="195"/>
      <c r="T5" s="9"/>
      <c r="U5" s="195"/>
      <c r="V5" s="9"/>
      <c r="W5" s="196"/>
      <c r="X5" s="197"/>
      <c r="Y5" s="195"/>
    </row>
    <row r="6" spans="1:25" x14ac:dyDescent="0.2">
      <c r="A6" s="29" t="s">
        <v>22</v>
      </c>
      <c r="B6" s="23">
        <v>8406.0515049999995</v>
      </c>
      <c r="C6" s="56">
        <v>384.095257</v>
      </c>
      <c r="D6" s="23">
        <v>9430.3117020000009</v>
      </c>
      <c r="E6" s="56">
        <v>434.35174899999998</v>
      </c>
      <c r="F6" s="23">
        <v>6456.8832830000001</v>
      </c>
      <c r="G6" s="56">
        <v>570.25513799999999</v>
      </c>
      <c r="H6" s="23">
        <v>8455.2217430000001</v>
      </c>
      <c r="I6" s="56">
        <v>898.26840600000003</v>
      </c>
      <c r="J6" s="23">
        <v>8980.5276549999999</v>
      </c>
      <c r="K6" s="56">
        <v>540.16018099999997</v>
      </c>
      <c r="L6" s="23">
        <v>15394.033533</v>
      </c>
      <c r="M6" s="56">
        <v>1419.622175</v>
      </c>
      <c r="N6" s="23">
        <v>13342.847121999999</v>
      </c>
      <c r="O6" s="56">
        <v>1003.256558</v>
      </c>
      <c r="P6" s="23">
        <v>7792.8405979999998</v>
      </c>
      <c r="Q6" s="56">
        <v>868.56348500000001</v>
      </c>
      <c r="R6" s="23">
        <v>11230.511155</v>
      </c>
      <c r="S6" s="198">
        <v>1507.3381460000001</v>
      </c>
      <c r="T6" s="9">
        <v>11340.483484</v>
      </c>
      <c r="U6" s="198">
        <v>1141.3506090000001</v>
      </c>
      <c r="V6" s="9">
        <v>14308.392456999998</v>
      </c>
      <c r="W6" s="40">
        <v>1714.4718109999999</v>
      </c>
      <c r="X6" s="199">
        <v>8828.0754410000009</v>
      </c>
      <c r="Y6" s="200">
        <v>777.75365799999997</v>
      </c>
    </row>
    <row r="7" spans="1:25" x14ac:dyDescent="0.2">
      <c r="A7" s="29" t="s">
        <v>23</v>
      </c>
      <c r="B7" s="23">
        <v>8227.8160220000009</v>
      </c>
      <c r="C7" s="56">
        <v>208.348007</v>
      </c>
      <c r="D7" s="23">
        <v>13832.646151999999</v>
      </c>
      <c r="E7" s="56">
        <v>322.41999099999998</v>
      </c>
      <c r="F7" s="23">
        <v>14551.049561</v>
      </c>
      <c r="G7" s="56">
        <v>365.20079399999997</v>
      </c>
      <c r="H7" s="23">
        <v>21873.767588999999</v>
      </c>
      <c r="I7" s="56">
        <v>592.08538799999997</v>
      </c>
      <c r="J7" s="23">
        <v>18672.528593999999</v>
      </c>
      <c r="K7" s="56">
        <v>548.58993999999996</v>
      </c>
      <c r="L7" s="23">
        <v>12514.230466999999</v>
      </c>
      <c r="M7" s="56">
        <v>391.74989099999999</v>
      </c>
      <c r="N7" s="23">
        <v>19151.537828</v>
      </c>
      <c r="O7" s="56">
        <v>795.00181099999998</v>
      </c>
      <c r="P7" s="23">
        <v>22637.10914</v>
      </c>
      <c r="Q7" s="56">
        <v>955.77366199999994</v>
      </c>
      <c r="R7" s="23">
        <v>34401.673704000001</v>
      </c>
      <c r="S7" s="198">
        <v>1413.6671060000001</v>
      </c>
      <c r="T7" s="9">
        <v>31972.111166999999</v>
      </c>
      <c r="U7" s="198">
        <v>1966.831304</v>
      </c>
      <c r="V7" s="9">
        <v>61066.386488000004</v>
      </c>
      <c r="W7" s="201">
        <v>6029.7581899999996</v>
      </c>
      <c r="X7" s="199">
        <v>44443.109495999997</v>
      </c>
      <c r="Y7" s="200">
        <v>5071.0978139999997</v>
      </c>
    </row>
    <row r="8" spans="1:25" x14ac:dyDescent="0.2">
      <c r="A8" s="29" t="s">
        <v>24</v>
      </c>
      <c r="B8" s="23">
        <v>72998.505365999998</v>
      </c>
      <c r="C8" s="56">
        <v>10693.354094</v>
      </c>
      <c r="D8" s="23">
        <v>100116.253906</v>
      </c>
      <c r="E8" s="56">
        <v>15187.582635000001</v>
      </c>
      <c r="F8" s="23">
        <v>126102.208778</v>
      </c>
      <c r="G8" s="56">
        <v>19510.592025000002</v>
      </c>
      <c r="H8" s="23">
        <v>190163.27358899999</v>
      </c>
      <c r="I8" s="56">
        <v>30079.19443</v>
      </c>
      <c r="J8" s="23">
        <v>162969.11796</v>
      </c>
      <c r="K8" s="56">
        <v>26099.945038000002</v>
      </c>
      <c r="L8" s="23">
        <v>94816.612609000003</v>
      </c>
      <c r="M8" s="56">
        <v>15661.581330000001</v>
      </c>
      <c r="N8" s="23">
        <v>186959.44227100001</v>
      </c>
      <c r="O8" s="56">
        <v>28336.022324000001</v>
      </c>
      <c r="P8" s="23">
        <v>187356.70136100001</v>
      </c>
      <c r="Q8" s="56">
        <v>31919.246424000001</v>
      </c>
      <c r="R8" s="23">
        <v>291713.33279800002</v>
      </c>
      <c r="S8" s="198">
        <v>50036.310917000003</v>
      </c>
      <c r="T8" s="9">
        <v>255500.0974</v>
      </c>
      <c r="U8" s="198">
        <v>43749.060697000001</v>
      </c>
      <c r="V8" s="9">
        <v>411544.944005</v>
      </c>
      <c r="W8" s="201">
        <v>83067.273392000003</v>
      </c>
      <c r="X8" s="199">
        <v>259980.85827699999</v>
      </c>
      <c r="Y8" s="200">
        <v>53228.720015999999</v>
      </c>
    </row>
    <row r="9" spans="1:25" x14ac:dyDescent="0.2">
      <c r="A9" s="57" t="s">
        <v>99</v>
      </c>
      <c r="B9" s="23"/>
      <c r="C9" s="56"/>
      <c r="D9" s="23"/>
      <c r="E9" s="56"/>
      <c r="F9" s="23"/>
      <c r="G9" s="56"/>
      <c r="H9" s="23"/>
      <c r="I9" s="56"/>
      <c r="J9" s="23"/>
      <c r="K9" s="56"/>
      <c r="L9" s="23"/>
      <c r="M9" s="56"/>
      <c r="N9" s="23"/>
      <c r="O9" s="56"/>
      <c r="P9" s="23"/>
      <c r="Q9" s="56"/>
      <c r="R9" s="23"/>
      <c r="S9" s="198"/>
      <c r="T9" s="9">
        <v>0</v>
      </c>
      <c r="U9" s="198"/>
      <c r="V9" s="9"/>
      <c r="W9" s="12"/>
      <c r="X9" s="202"/>
      <c r="Y9" s="198"/>
    </row>
    <row r="10" spans="1:25" x14ac:dyDescent="0.2">
      <c r="A10" s="29" t="s">
        <v>25</v>
      </c>
      <c r="B10" s="23">
        <v>8551.2243180000005</v>
      </c>
      <c r="C10" s="56">
        <v>5596.8896489999997</v>
      </c>
      <c r="D10" s="23">
        <v>14468.788420999999</v>
      </c>
      <c r="E10" s="56">
        <v>9457.5311459999994</v>
      </c>
      <c r="F10" s="23">
        <v>17745.484340999999</v>
      </c>
      <c r="G10" s="56">
        <v>12293.555394000001</v>
      </c>
      <c r="H10" s="23">
        <v>28602.470455999999</v>
      </c>
      <c r="I10" s="56">
        <v>18679.076387000001</v>
      </c>
      <c r="J10" s="23">
        <v>28523.260386000002</v>
      </c>
      <c r="K10" s="56">
        <v>19109.311462000001</v>
      </c>
      <c r="L10" s="23">
        <v>14638.370779000001</v>
      </c>
      <c r="M10" s="56">
        <v>9364.9478870000003</v>
      </c>
      <c r="N10" s="23">
        <v>27457.810149000001</v>
      </c>
      <c r="O10" s="56">
        <v>18804.202164999999</v>
      </c>
      <c r="P10" s="23">
        <v>26497.280051999998</v>
      </c>
      <c r="Q10" s="56">
        <v>17532.747851</v>
      </c>
      <c r="R10" s="23">
        <v>36010.899888</v>
      </c>
      <c r="S10" s="198">
        <v>22455.093382999999</v>
      </c>
      <c r="T10" s="9">
        <v>28474.209116999999</v>
      </c>
      <c r="U10" s="198">
        <v>18618.541886999999</v>
      </c>
      <c r="V10" s="9">
        <v>48415.049678999996</v>
      </c>
      <c r="W10" s="201">
        <v>33405.130820999999</v>
      </c>
      <c r="X10" s="199">
        <v>26891.703943</v>
      </c>
      <c r="Y10" s="200">
        <v>16576.064413</v>
      </c>
    </row>
    <row r="11" spans="1:25" x14ac:dyDescent="0.2">
      <c r="A11" s="29" t="s">
        <v>26</v>
      </c>
      <c r="B11" s="23">
        <v>6429.6834950000002</v>
      </c>
      <c r="C11" s="56">
        <v>798.784221</v>
      </c>
      <c r="D11" s="23">
        <v>15234.295391</v>
      </c>
      <c r="E11" s="56">
        <v>1756.7950470000001</v>
      </c>
      <c r="F11" s="23">
        <v>11790.405777</v>
      </c>
      <c r="G11" s="56">
        <v>1444.8723460000001</v>
      </c>
      <c r="H11" s="23">
        <v>14055.431884</v>
      </c>
      <c r="I11" s="56">
        <v>1753.3386889999999</v>
      </c>
      <c r="J11" s="23">
        <v>13519.071624</v>
      </c>
      <c r="K11" s="56">
        <v>1367.183745</v>
      </c>
      <c r="L11" s="23">
        <v>4457.5018129999999</v>
      </c>
      <c r="M11" s="56">
        <v>493.94573200000002</v>
      </c>
      <c r="N11" s="23">
        <v>8864.1144769999992</v>
      </c>
      <c r="O11" s="56">
        <v>1146.5528810000001</v>
      </c>
      <c r="P11" s="23">
        <v>6852.9949999999999</v>
      </c>
      <c r="Q11" s="56">
        <v>753.92781000000002</v>
      </c>
      <c r="R11" s="23">
        <v>14352.399409</v>
      </c>
      <c r="S11" s="198">
        <v>1640.4022179999999</v>
      </c>
      <c r="T11" s="9">
        <v>7153.6817199999996</v>
      </c>
      <c r="U11" s="198">
        <v>835.52152000000001</v>
      </c>
      <c r="V11" s="9">
        <v>11025.808756</v>
      </c>
      <c r="W11" s="201">
        <v>2205.1434770000001</v>
      </c>
      <c r="X11" s="199">
        <v>11013.972648999999</v>
      </c>
      <c r="Y11" s="200">
        <v>1156.358886</v>
      </c>
    </row>
    <row r="12" spans="1:25" x14ac:dyDescent="0.2">
      <c r="A12" s="29" t="s">
        <v>100</v>
      </c>
      <c r="B12" s="23">
        <v>14290.01966</v>
      </c>
      <c r="C12" s="56">
        <v>619.66501200000005</v>
      </c>
      <c r="D12" s="23">
        <v>28985.814975000001</v>
      </c>
      <c r="E12" s="56">
        <v>1229.9892179999999</v>
      </c>
      <c r="F12" s="23">
        <v>23757.531945999999</v>
      </c>
      <c r="G12" s="56">
        <v>1013.361194</v>
      </c>
      <c r="H12" s="23">
        <v>34972.720316999999</v>
      </c>
      <c r="I12" s="56">
        <v>1580.514739</v>
      </c>
      <c r="J12" s="23">
        <v>31335.266337000001</v>
      </c>
      <c r="K12" s="56">
        <v>1305.5381</v>
      </c>
      <c r="L12" s="23">
        <v>11563.317671000001</v>
      </c>
      <c r="M12" s="56">
        <v>752.44932100000005</v>
      </c>
      <c r="N12" s="23">
        <v>22365.63581</v>
      </c>
      <c r="O12" s="56">
        <v>1241.6595199999999</v>
      </c>
      <c r="P12" s="23">
        <v>23156.685901000001</v>
      </c>
      <c r="Q12" s="56">
        <v>1207.545126</v>
      </c>
      <c r="R12" s="23">
        <v>37701.451895999999</v>
      </c>
      <c r="S12" s="198">
        <v>2289.0974999999999</v>
      </c>
      <c r="T12" s="9">
        <v>30180.569022</v>
      </c>
      <c r="U12" s="198">
        <v>1787.198684</v>
      </c>
      <c r="V12" s="9">
        <v>56481.555941999999</v>
      </c>
      <c r="W12" s="201">
        <v>5557.4291730000004</v>
      </c>
      <c r="X12" s="199">
        <v>33500.474167</v>
      </c>
      <c r="Y12" s="200">
        <v>3063.8641889999999</v>
      </c>
    </row>
    <row r="13" spans="1:25" x14ac:dyDescent="0.2">
      <c r="A13" s="57" t="s">
        <v>101</v>
      </c>
      <c r="B13" s="23"/>
      <c r="C13" s="56"/>
      <c r="D13" s="23"/>
      <c r="E13" s="56"/>
      <c r="F13" s="23"/>
      <c r="G13" s="56"/>
      <c r="H13" s="23"/>
      <c r="I13" s="56"/>
      <c r="J13" s="23"/>
      <c r="K13" s="56"/>
      <c r="L13" s="23"/>
      <c r="M13" s="56"/>
      <c r="N13" s="23"/>
      <c r="O13" s="56"/>
      <c r="P13" s="23"/>
      <c r="Q13" s="56"/>
      <c r="R13" s="23"/>
      <c r="S13" s="198"/>
      <c r="T13" s="9">
        <v>0</v>
      </c>
      <c r="U13" s="198"/>
      <c r="V13" s="9"/>
      <c r="W13" s="12"/>
      <c r="X13" s="202"/>
      <c r="Y13" s="198"/>
    </row>
    <row r="14" spans="1:25" x14ac:dyDescent="0.2">
      <c r="A14" s="29" t="s">
        <v>102</v>
      </c>
      <c r="B14" s="23">
        <v>1201.1885480000001</v>
      </c>
      <c r="C14" s="56">
        <v>138.57623799999999</v>
      </c>
      <c r="D14" s="23">
        <v>3145.7279840000001</v>
      </c>
      <c r="E14" s="56">
        <v>382.20702199999999</v>
      </c>
      <c r="F14" s="23">
        <v>3513.848508</v>
      </c>
      <c r="G14" s="56">
        <v>346.71843999999999</v>
      </c>
      <c r="H14" s="23">
        <v>6042.0584230000004</v>
      </c>
      <c r="I14" s="56">
        <v>628.30424300000004</v>
      </c>
      <c r="J14" s="23">
        <v>4932.8289809999997</v>
      </c>
      <c r="K14" s="56">
        <v>451.47125999999997</v>
      </c>
      <c r="L14" s="23">
        <v>1919.4747090000001</v>
      </c>
      <c r="M14" s="56">
        <v>213.668465</v>
      </c>
      <c r="N14" s="23">
        <v>4607.3667539999997</v>
      </c>
      <c r="O14" s="56">
        <v>315.21808700000003</v>
      </c>
      <c r="P14" s="23">
        <v>3673.2071620000002</v>
      </c>
      <c r="Q14" s="56">
        <v>429.36154499999998</v>
      </c>
      <c r="R14" s="23">
        <v>5915.6580270000004</v>
      </c>
      <c r="S14" s="198">
        <v>792.78053599999998</v>
      </c>
      <c r="T14" s="9">
        <v>3865.9255389999998</v>
      </c>
      <c r="U14" s="198">
        <v>460.25463400000001</v>
      </c>
      <c r="V14" s="9">
        <v>10874.207781999999</v>
      </c>
      <c r="W14" s="40">
        <v>1857.209151</v>
      </c>
      <c r="X14" s="199">
        <v>3390.7268199999999</v>
      </c>
      <c r="Y14" s="200">
        <v>500.324817</v>
      </c>
    </row>
    <row r="15" spans="1:25" x14ac:dyDescent="0.2">
      <c r="A15" s="52" t="s">
        <v>103</v>
      </c>
      <c r="B15" s="23">
        <v>10.622403</v>
      </c>
      <c r="C15" s="56">
        <v>1.4490000000000001</v>
      </c>
      <c r="D15" s="23">
        <v>57.137307</v>
      </c>
      <c r="E15" s="56">
        <v>4.1920890000000002</v>
      </c>
      <c r="F15" s="23">
        <v>68.719796000000002</v>
      </c>
      <c r="G15" s="56">
        <v>1.4379390000000001</v>
      </c>
      <c r="H15" s="23">
        <v>42.280487999999998</v>
      </c>
      <c r="I15" s="56">
        <v>4.676647</v>
      </c>
      <c r="J15" s="23">
        <v>39.269317000000001</v>
      </c>
      <c r="K15" s="56">
        <v>4.8276349999999999</v>
      </c>
      <c r="L15" s="23">
        <v>46.477119999999999</v>
      </c>
      <c r="M15" s="56">
        <v>5.0615839999999999</v>
      </c>
      <c r="N15" s="23">
        <v>48.587378999999999</v>
      </c>
      <c r="O15" s="56">
        <v>9.4378469999999997</v>
      </c>
      <c r="P15" s="23">
        <v>118.850194</v>
      </c>
      <c r="Q15" s="56">
        <v>5.3786490000000002</v>
      </c>
      <c r="R15" s="23">
        <v>113.914306</v>
      </c>
      <c r="S15" s="198">
        <v>12.940992</v>
      </c>
      <c r="T15" s="9">
        <v>118.334554</v>
      </c>
      <c r="U15" s="198">
        <v>20.428146999999999</v>
      </c>
      <c r="V15" s="9">
        <v>158.705185</v>
      </c>
      <c r="W15" s="12">
        <v>27.622955999999999</v>
      </c>
      <c r="X15" s="199">
        <v>180.52516600000001</v>
      </c>
      <c r="Y15" s="203">
        <v>47.793208</v>
      </c>
    </row>
    <row r="16" spans="1:25" x14ac:dyDescent="0.2">
      <c r="A16" s="26" t="s">
        <v>29</v>
      </c>
      <c r="B16" s="58">
        <v>120115.111317</v>
      </c>
      <c r="C16" s="59">
        <v>18441.161478000002</v>
      </c>
      <c r="D16" s="60">
        <v>185270.97583800001</v>
      </c>
      <c r="E16" s="59">
        <v>28775.068897000001</v>
      </c>
      <c r="F16" s="60">
        <v>203986.13198999999</v>
      </c>
      <c r="G16" s="59">
        <v>35545.993269999999</v>
      </c>
      <c r="H16" s="60">
        <v>304207.22448899999</v>
      </c>
      <c r="I16" s="59">
        <v>54215.458929</v>
      </c>
      <c r="J16" s="60">
        <v>268971.87085399998</v>
      </c>
      <c r="K16" s="59">
        <v>49427.027361</v>
      </c>
      <c r="L16" s="60">
        <v>155350.01870099999</v>
      </c>
      <c r="M16" s="59">
        <v>28303.026385000001</v>
      </c>
      <c r="N16" s="60">
        <v>282797.34178999998</v>
      </c>
      <c r="O16" s="59">
        <v>51651.351193000002</v>
      </c>
      <c r="P16" s="60">
        <v>278085.66940800002</v>
      </c>
      <c r="Q16" s="59">
        <v>53672.544551999999</v>
      </c>
      <c r="R16" s="61">
        <v>431439.84118300001</v>
      </c>
      <c r="S16" s="7">
        <v>80147.630797999998</v>
      </c>
      <c r="T16" s="204">
        <v>368605.41200300003</v>
      </c>
      <c r="U16" s="7">
        <v>68579.187481999994</v>
      </c>
      <c r="V16" s="204">
        <v>613875.05029399996</v>
      </c>
      <c r="W16" s="7">
        <v>133864.038971</v>
      </c>
      <c r="X16" s="204">
        <f>SUM(X6:X15)</f>
        <v>388229.44595899998</v>
      </c>
      <c r="Y16" s="205">
        <f>SUM(Y6:Y15)</f>
        <v>80421.977001000007</v>
      </c>
    </row>
    <row r="17" spans="1:29" x14ac:dyDescent="0.2">
      <c r="A17" s="26" t="s">
        <v>104</v>
      </c>
      <c r="B17" s="63">
        <v>86.690489642944939</v>
      </c>
      <c r="C17" s="64">
        <v>13.309510357055061</v>
      </c>
      <c r="D17" s="65">
        <v>86.556598636230348</v>
      </c>
      <c r="E17" s="64">
        <v>13.443401363769652</v>
      </c>
      <c r="F17" s="65">
        <v>85.160239683334069</v>
      </c>
      <c r="G17" s="64">
        <v>14.839760316665931</v>
      </c>
      <c r="H17" s="65">
        <v>84.873876169892739</v>
      </c>
      <c r="I17" s="64">
        <v>15.126123830107261</v>
      </c>
      <c r="J17" s="65">
        <v>84.47638241272297</v>
      </c>
      <c r="K17" s="64">
        <v>15.52361758727703</v>
      </c>
      <c r="L17" s="65">
        <v>84.588860820823072</v>
      </c>
      <c r="M17" s="64">
        <v>15.411139179176928</v>
      </c>
      <c r="N17" s="65">
        <v>84.556270580006299</v>
      </c>
      <c r="O17" s="64">
        <v>15.443729419993701</v>
      </c>
      <c r="P17" s="65">
        <v>83.821788792704538</v>
      </c>
      <c r="Q17" s="64">
        <v>16.178211207295462</v>
      </c>
      <c r="R17" s="63">
        <v>84.333543101114756</v>
      </c>
      <c r="S17" s="64">
        <v>15.666456898885244</v>
      </c>
      <c r="T17" s="66">
        <v>84.3</v>
      </c>
      <c r="U17" s="65">
        <v>15.7</v>
      </c>
      <c r="V17" s="61">
        <v>82.097493511729681</v>
      </c>
      <c r="W17" s="62">
        <v>17.902506488270316</v>
      </c>
      <c r="X17" s="76">
        <v>82.839702802339701</v>
      </c>
      <c r="Y17" s="74">
        <v>17.160297197660302</v>
      </c>
    </row>
    <row r="18" spans="1:29" x14ac:dyDescent="0.2">
      <c r="A18" s="186" t="s">
        <v>139</v>
      </c>
      <c r="V18" s="23"/>
      <c r="W18" s="23"/>
    </row>
    <row r="19" spans="1:29" x14ac:dyDescent="0.2">
      <c r="A19" s="67" t="s">
        <v>105</v>
      </c>
      <c r="T19" s="23"/>
      <c r="X19" s="69"/>
      <c r="Y19" s="69"/>
      <c r="Z19" s="69"/>
      <c r="AA19" s="69"/>
      <c r="AB19" s="69"/>
      <c r="AC19" s="69"/>
    </row>
    <row r="20" spans="1:29" x14ac:dyDescent="0.2">
      <c r="A20" s="67" t="s">
        <v>106</v>
      </c>
      <c r="U20" s="22"/>
      <c r="V20" s="22"/>
      <c r="W20" s="22"/>
      <c r="X20" s="24"/>
      <c r="Y20" s="24"/>
      <c r="Z20" s="69"/>
      <c r="AA20" s="69"/>
      <c r="AB20" s="69"/>
      <c r="AC20" s="69"/>
    </row>
    <row r="21" spans="1:29" x14ac:dyDescent="0.2">
      <c r="A21" s="67" t="s">
        <v>107</v>
      </c>
      <c r="T21" s="34"/>
      <c r="U21" s="22"/>
      <c r="V21" s="22"/>
      <c r="W21" s="75"/>
      <c r="X21" s="24"/>
      <c r="Y21" s="24"/>
      <c r="Z21" s="73"/>
      <c r="AA21" s="73"/>
      <c r="AB21" s="73"/>
      <c r="AC21" s="73"/>
    </row>
    <row r="22" spans="1:29" x14ac:dyDescent="0.2">
      <c r="A22" s="67" t="s">
        <v>108</v>
      </c>
      <c r="U22" s="22"/>
      <c r="V22" s="22"/>
      <c r="W22" s="75"/>
      <c r="X22" s="24"/>
      <c r="Y22" s="24"/>
      <c r="Z22" s="48"/>
      <c r="AA22" s="48"/>
      <c r="AB22" s="73"/>
      <c r="AC22" s="73"/>
    </row>
    <row r="23" spans="1:29" x14ac:dyDescent="0.2">
      <c r="A23" s="67" t="s">
        <v>109</v>
      </c>
      <c r="U23" s="22"/>
      <c r="V23" s="22"/>
      <c r="W23" s="75"/>
      <c r="X23" s="24"/>
      <c r="Y23" s="24"/>
      <c r="Z23" s="48"/>
      <c r="AA23" s="48"/>
      <c r="AB23" s="73"/>
      <c r="AC23" s="73"/>
    </row>
    <row r="24" spans="1:29" x14ac:dyDescent="0.2">
      <c r="A24" s="67" t="s">
        <v>110</v>
      </c>
      <c r="U24" s="22"/>
      <c r="V24" s="22"/>
      <c r="W24" s="75"/>
      <c r="X24" s="24"/>
      <c r="Y24" s="24"/>
      <c r="Z24" s="48"/>
      <c r="AA24" s="48"/>
      <c r="AB24" s="73"/>
      <c r="AC24" s="73"/>
    </row>
    <row r="25" spans="1:29" x14ac:dyDescent="0.2">
      <c r="A25" s="67" t="s">
        <v>111</v>
      </c>
      <c r="U25" s="22"/>
      <c r="V25" s="22"/>
      <c r="W25" s="75"/>
      <c r="X25" s="24"/>
      <c r="Y25" s="24"/>
      <c r="Z25" s="48"/>
      <c r="AA25" s="48"/>
      <c r="AB25" s="73"/>
      <c r="AC25" s="73"/>
    </row>
    <row r="26" spans="1:29" x14ac:dyDescent="0.2">
      <c r="A26" s="67" t="s">
        <v>112</v>
      </c>
      <c r="U26" s="22"/>
      <c r="V26" s="22"/>
      <c r="W26" s="75"/>
      <c r="X26" s="24"/>
      <c r="Y26" s="24"/>
      <c r="Z26" s="48"/>
      <c r="AA26" s="48"/>
      <c r="AB26" s="73"/>
      <c r="AC26" s="73"/>
    </row>
    <row r="27" spans="1:29" x14ac:dyDescent="0.2">
      <c r="A27" s="67" t="s">
        <v>113</v>
      </c>
      <c r="U27" s="22"/>
      <c r="V27" s="22"/>
      <c r="W27" s="75"/>
      <c r="X27" s="24"/>
      <c r="Y27" s="24"/>
      <c r="Z27" s="48"/>
      <c r="AA27" s="48"/>
      <c r="AB27" s="73"/>
      <c r="AC27" s="73"/>
    </row>
    <row r="28" spans="1:29" x14ac:dyDescent="0.2">
      <c r="A28" s="252" t="s">
        <v>195</v>
      </c>
      <c r="U28" s="22"/>
      <c r="V28" s="22"/>
      <c r="W28" s="75"/>
      <c r="X28" s="24"/>
      <c r="Y28" s="24"/>
      <c r="Z28" s="48"/>
      <c r="AA28" s="48"/>
      <c r="AB28" s="73"/>
      <c r="AC28" s="73"/>
    </row>
    <row r="29" spans="1:29" x14ac:dyDescent="0.2">
      <c r="A29" s="19" t="s">
        <v>21</v>
      </c>
      <c r="X29" s="48"/>
      <c r="Y29" s="48"/>
      <c r="Z29" s="48"/>
      <c r="AA29" s="48"/>
      <c r="AB29" s="69"/>
      <c r="AC29" s="69"/>
    </row>
    <row r="30" spans="1:29" x14ac:dyDescent="0.2">
      <c r="W30" s="25"/>
    </row>
    <row r="31" spans="1:29" x14ac:dyDescent="0.2">
      <c r="W31" s="25"/>
    </row>
    <row r="32" spans="1:29" x14ac:dyDescent="0.2">
      <c r="W32" s="25"/>
    </row>
    <row r="33" spans="23:23" x14ac:dyDescent="0.2">
      <c r="W33" s="25"/>
    </row>
    <row r="34" spans="23:23" x14ac:dyDescent="0.2">
      <c r="W34" s="25"/>
    </row>
    <row r="35" spans="23:23" x14ac:dyDescent="0.2">
      <c r="W35" s="25"/>
    </row>
    <row r="36" spans="23:23" x14ac:dyDescent="0.2">
      <c r="W36" s="25"/>
    </row>
  </sheetData>
  <phoneticPr fontId="17" type="noConversion"/>
  <hyperlinks>
    <hyperlink ref="A29" location="Kapitalmarkedsstatistik!A1" display="Tilbage til Udlånsvirksomhed" xr:uid="{00000000-0004-0000-2300-000000000000}"/>
  </hyperlinks>
  <pageMargins left="0.74803149606299213" right="0.74803149606299213" top="0.98425196850393704" bottom="0.98425196850393704" header="0" footer="0"/>
  <pageSetup paperSize="9" scale="65" orientation="landscape"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Ark37">
    <pageSetUpPr fitToPage="1"/>
  </sheetPr>
  <dimension ref="A2:X34"/>
  <sheetViews>
    <sheetView workbookViewId="0">
      <pane xSplit="1" ySplit="3" topLeftCell="E4" activePane="bottomRight" state="frozen"/>
      <selection pane="topRight" activeCell="B1" sqref="B1"/>
      <selection pane="bottomLeft" activeCell="A4" sqref="A4"/>
      <selection pane="bottomRight" activeCell="J11" sqref="J11"/>
    </sheetView>
  </sheetViews>
  <sheetFormatPr defaultRowHeight="12.75" x14ac:dyDescent="0.2"/>
  <cols>
    <col min="1" max="1" width="83.28515625" customWidth="1"/>
    <col min="2" max="8" width="10.7109375" customWidth="1"/>
    <col min="9" max="9" width="9.5703125" bestFit="1" customWidth="1"/>
    <col min="10" max="10" width="9.42578125" bestFit="1" customWidth="1"/>
    <col min="11" max="11" width="9.28515625" bestFit="1" customWidth="1"/>
    <col min="12" max="12" width="9.140625" customWidth="1"/>
    <col min="21" max="21" width="9.140625" style="248"/>
  </cols>
  <sheetData>
    <row r="2" spans="1:24" x14ac:dyDescent="0.2">
      <c r="A2" s="1" t="s">
        <v>228</v>
      </c>
      <c r="M2" s="11"/>
      <c r="N2" s="11"/>
    </row>
    <row r="3" spans="1:24" x14ac:dyDescent="0.2">
      <c r="A3" s="77" t="s">
        <v>66</v>
      </c>
      <c r="B3" s="115">
        <v>1997</v>
      </c>
      <c r="C3" s="116">
        <v>1998</v>
      </c>
      <c r="D3" s="116">
        <v>1999</v>
      </c>
      <c r="E3" s="116">
        <v>2000</v>
      </c>
      <c r="F3" s="116">
        <v>2001</v>
      </c>
      <c r="G3" s="116">
        <v>2002</v>
      </c>
      <c r="H3" s="116">
        <v>2003</v>
      </c>
      <c r="I3" s="116">
        <v>2004</v>
      </c>
      <c r="J3" s="117">
        <v>2005</v>
      </c>
      <c r="K3" s="117">
        <v>2006</v>
      </c>
      <c r="L3" s="117">
        <v>2007</v>
      </c>
      <c r="M3" s="117">
        <v>2008</v>
      </c>
      <c r="N3" s="117">
        <v>2009</v>
      </c>
      <c r="O3" s="117">
        <v>2010</v>
      </c>
      <c r="P3" s="117">
        <v>2011</v>
      </c>
      <c r="Q3" s="117">
        <v>2012</v>
      </c>
      <c r="R3" s="117">
        <v>2013</v>
      </c>
      <c r="S3" s="117">
        <v>2014</v>
      </c>
      <c r="T3" s="117">
        <v>2015</v>
      </c>
      <c r="U3" s="117">
        <v>2016</v>
      </c>
      <c r="V3" s="117">
        <v>2017</v>
      </c>
      <c r="W3" s="117">
        <v>2018</v>
      </c>
      <c r="X3" s="117">
        <v>2019</v>
      </c>
    </row>
    <row r="4" spans="1:24" x14ac:dyDescent="0.2">
      <c r="A4" s="31" t="s">
        <v>22</v>
      </c>
      <c r="B4" s="206">
        <v>146.529</v>
      </c>
      <c r="C4" s="207">
        <v>149.90600000000001</v>
      </c>
      <c r="D4" s="207">
        <v>153.30500000000001</v>
      </c>
      <c r="E4" s="207">
        <v>156.67699999999999</v>
      </c>
      <c r="F4" s="207">
        <v>159.9</v>
      </c>
      <c r="G4" s="207">
        <v>161.09100000000001</v>
      </c>
      <c r="H4" s="207">
        <v>164.66</v>
      </c>
      <c r="I4" s="207">
        <v>167.17099999999999</v>
      </c>
      <c r="J4" s="207">
        <v>166.494</v>
      </c>
      <c r="K4" s="196">
        <v>165.86781543986999</v>
      </c>
      <c r="L4" s="9">
        <v>165.10000000000002</v>
      </c>
      <c r="M4" s="9">
        <v>162.69999999999999</v>
      </c>
      <c r="N4" s="9">
        <v>155.19999999999999</v>
      </c>
      <c r="O4" s="9">
        <v>141.357</v>
      </c>
      <c r="P4" s="9">
        <v>142.80500000000001</v>
      </c>
      <c r="Q4" s="9">
        <v>149.52099999999999</v>
      </c>
      <c r="R4" s="9">
        <v>155.501</v>
      </c>
      <c r="S4" s="9">
        <v>160.67599999999999</v>
      </c>
      <c r="T4" s="9">
        <v>168.464</v>
      </c>
      <c r="U4" s="9">
        <v>175.959</v>
      </c>
      <c r="V4" s="9">
        <v>180.929</v>
      </c>
      <c r="W4" s="9">
        <v>184.05600000000001</v>
      </c>
      <c r="X4" s="9">
        <v>189.452</v>
      </c>
    </row>
    <row r="5" spans="1:24" x14ac:dyDescent="0.2">
      <c r="A5" s="31" t="s">
        <v>23</v>
      </c>
      <c r="B5" s="208">
        <v>54.488000000000007</v>
      </c>
      <c r="C5" s="71">
        <v>59.769000000000005</v>
      </c>
      <c r="D5" s="71">
        <v>65.201999999999998</v>
      </c>
      <c r="E5" s="71">
        <v>71.412000000000006</v>
      </c>
      <c r="F5" s="71">
        <v>78.599999999999994</v>
      </c>
      <c r="G5" s="71">
        <v>88.097999999999999</v>
      </c>
      <c r="H5" s="71">
        <v>102.185</v>
      </c>
      <c r="I5" s="71">
        <v>118.50200000000001</v>
      </c>
      <c r="J5" s="71">
        <v>141.77500000000001</v>
      </c>
      <c r="K5" s="12">
        <v>168.15621727698999</v>
      </c>
      <c r="L5" s="9">
        <v>192.40000000000003</v>
      </c>
      <c r="M5" s="9">
        <v>212.8</v>
      </c>
      <c r="N5" s="9">
        <v>230.1</v>
      </c>
      <c r="O5" s="9">
        <v>237.55500000000001</v>
      </c>
      <c r="P5" s="9">
        <v>248.47800000000001</v>
      </c>
      <c r="Q5" s="9">
        <v>256.96499999999997</v>
      </c>
      <c r="R5" s="9">
        <v>264.57100000000003</v>
      </c>
      <c r="S5" s="9">
        <v>273.577</v>
      </c>
      <c r="T5" s="9">
        <v>284.72500000000002</v>
      </c>
      <c r="U5" s="9">
        <v>292.98099999999999</v>
      </c>
      <c r="V5" s="9">
        <v>309.875</v>
      </c>
      <c r="W5" s="9">
        <v>332.57</v>
      </c>
      <c r="X5" s="9">
        <v>362.62099999999998</v>
      </c>
    </row>
    <row r="6" spans="1:24" x14ac:dyDescent="0.2">
      <c r="A6" s="31" t="s">
        <v>24</v>
      </c>
      <c r="B6" s="208">
        <v>519.43700000000001</v>
      </c>
      <c r="C6" s="71">
        <v>570.85700000000008</v>
      </c>
      <c r="D6" s="71">
        <v>613.83799999999997</v>
      </c>
      <c r="E6" s="71">
        <v>647.43799999999999</v>
      </c>
      <c r="F6" s="71">
        <v>709.5</v>
      </c>
      <c r="G6" s="71">
        <v>766.14300000000003</v>
      </c>
      <c r="H6" s="71">
        <v>832.65700000000015</v>
      </c>
      <c r="I6" s="71">
        <v>881.44500000000005</v>
      </c>
      <c r="J6" s="71">
        <v>1004.5530000000001</v>
      </c>
      <c r="K6" s="12">
        <v>1119.61714458503</v>
      </c>
      <c r="L6" s="9">
        <v>1219.3</v>
      </c>
      <c r="M6" s="9">
        <v>1281.4000000000001</v>
      </c>
      <c r="N6" s="9">
        <v>1335.3</v>
      </c>
      <c r="O6" s="9">
        <v>1381.7370000000001</v>
      </c>
      <c r="P6" s="9">
        <v>1406.9770000000001</v>
      </c>
      <c r="Q6" s="9">
        <v>1440.586</v>
      </c>
      <c r="R6" s="9">
        <v>1451.098</v>
      </c>
      <c r="S6" s="9">
        <v>1447.1949999999999</v>
      </c>
      <c r="T6" s="9">
        <v>1486.797</v>
      </c>
      <c r="U6" s="9">
        <v>1510.5309999999999</v>
      </c>
      <c r="V6" s="9">
        <v>1558.39</v>
      </c>
      <c r="W6" s="9">
        <v>1599.2850000000001</v>
      </c>
      <c r="X6" s="9">
        <v>1661.63</v>
      </c>
    </row>
    <row r="7" spans="1:24" x14ac:dyDescent="0.2">
      <c r="A7" s="31" t="s">
        <v>25</v>
      </c>
      <c r="B7" s="208">
        <v>117.19800000000002</v>
      </c>
      <c r="C7" s="71">
        <v>123.48800000000001</v>
      </c>
      <c r="D7" s="71">
        <v>130.404</v>
      </c>
      <c r="E7" s="71">
        <v>134.02699999999999</v>
      </c>
      <c r="F7" s="71">
        <v>135.69999999999999</v>
      </c>
      <c r="G7" s="71">
        <v>150.39800000000002</v>
      </c>
      <c r="H7" s="71">
        <v>162.73899999999998</v>
      </c>
      <c r="I7" s="71">
        <v>173.31200000000001</v>
      </c>
      <c r="J7" s="71">
        <v>186.70199999999997</v>
      </c>
      <c r="K7" s="12">
        <v>200.99982767594</v>
      </c>
      <c r="L7" s="9">
        <v>226.89999999999998</v>
      </c>
      <c r="M7" s="9">
        <v>250.1</v>
      </c>
      <c r="N7" s="9">
        <v>269.3</v>
      </c>
      <c r="O7" s="9">
        <v>275.428</v>
      </c>
      <c r="P7" s="9">
        <v>274.74099999999999</v>
      </c>
      <c r="Q7" s="9">
        <v>277.35199999999998</v>
      </c>
      <c r="R7" s="9">
        <v>276.48200000000003</v>
      </c>
      <c r="S7" s="9">
        <v>276.02999999999997</v>
      </c>
      <c r="T7" s="9">
        <v>280.24299999999999</v>
      </c>
      <c r="U7" s="9">
        <v>276.87700000000001</v>
      </c>
      <c r="V7" s="9">
        <v>279.08199999999999</v>
      </c>
      <c r="W7" s="9">
        <v>270.55200000000002</v>
      </c>
      <c r="X7" s="9">
        <v>268.048</v>
      </c>
    </row>
    <row r="8" spans="1:24" x14ac:dyDescent="0.2">
      <c r="A8" s="31" t="s">
        <v>26</v>
      </c>
      <c r="B8" s="208">
        <v>35.741000000000007</v>
      </c>
      <c r="C8" s="71">
        <v>34.954999999999998</v>
      </c>
      <c r="D8" s="71">
        <v>37.572000000000003</v>
      </c>
      <c r="E8" s="71">
        <v>37.69</v>
      </c>
      <c r="F8" s="71">
        <v>39.700000000000003</v>
      </c>
      <c r="G8" s="71">
        <v>39.53</v>
      </c>
      <c r="H8" s="71">
        <v>43.044000000000004</v>
      </c>
      <c r="I8" s="71">
        <v>42.918999999999997</v>
      </c>
      <c r="J8" s="71">
        <v>41.13</v>
      </c>
      <c r="K8" s="12">
        <v>43.066041464649999</v>
      </c>
      <c r="L8" s="9">
        <v>47.4</v>
      </c>
      <c r="M8" s="9">
        <v>50.8</v>
      </c>
      <c r="N8" s="9">
        <v>50.3</v>
      </c>
      <c r="O8" s="9">
        <v>58.542000000000002</v>
      </c>
      <c r="P8" s="9">
        <v>59.966999999999999</v>
      </c>
      <c r="Q8" s="9">
        <v>60.738999999999997</v>
      </c>
      <c r="R8" s="9">
        <v>61.927</v>
      </c>
      <c r="S8" s="9">
        <v>64.646000000000001</v>
      </c>
      <c r="T8" s="9">
        <v>60.837000000000003</v>
      </c>
      <c r="U8" s="9">
        <v>57.439</v>
      </c>
      <c r="V8" s="9">
        <v>53.564</v>
      </c>
      <c r="W8" s="9">
        <v>53.264000000000003</v>
      </c>
      <c r="X8" s="9">
        <v>55.76</v>
      </c>
    </row>
    <row r="9" spans="1:24" x14ac:dyDescent="0.2">
      <c r="A9" s="31" t="s">
        <v>27</v>
      </c>
      <c r="B9" s="208">
        <v>69.891000000000005</v>
      </c>
      <c r="C9" s="71">
        <v>72.55</v>
      </c>
      <c r="D9" s="71">
        <v>75.679000000000002</v>
      </c>
      <c r="E9" s="71">
        <v>77.072999999999993</v>
      </c>
      <c r="F9" s="71">
        <v>83.5</v>
      </c>
      <c r="G9" s="71">
        <v>90.186999999999998</v>
      </c>
      <c r="H9" s="71">
        <v>96.197000000000003</v>
      </c>
      <c r="I9" s="71">
        <v>105.01700000000001</v>
      </c>
      <c r="J9" s="71">
        <v>121.61499999999999</v>
      </c>
      <c r="K9" s="12">
        <v>133.59162339769998</v>
      </c>
      <c r="L9" s="9">
        <v>156.60000000000002</v>
      </c>
      <c r="M9" s="9">
        <v>199.5</v>
      </c>
      <c r="N9" s="9">
        <v>221.5</v>
      </c>
      <c r="O9" s="9">
        <v>234.78</v>
      </c>
      <c r="P9" s="9">
        <v>243.06299999999999</v>
      </c>
      <c r="Q9" s="9">
        <v>256.57100000000003</v>
      </c>
      <c r="R9" s="9">
        <v>265.351</v>
      </c>
      <c r="S9" s="9">
        <v>271.726</v>
      </c>
      <c r="T9" s="9">
        <v>276.62099999999998</v>
      </c>
      <c r="U9" s="9">
        <v>273.23200000000003</v>
      </c>
      <c r="V9" s="9">
        <v>276.87099999999998</v>
      </c>
      <c r="W9" s="9">
        <v>276.62099999999998</v>
      </c>
      <c r="X9" s="9">
        <v>278.95299999999997</v>
      </c>
    </row>
    <row r="10" spans="1:24" x14ac:dyDescent="0.2">
      <c r="A10" s="31" t="s">
        <v>28</v>
      </c>
      <c r="B10" s="209">
        <v>15.525</v>
      </c>
      <c r="C10" s="185">
        <v>16.760000000000002</v>
      </c>
      <c r="D10" s="185">
        <v>17.585000000000001</v>
      </c>
      <c r="E10" s="185">
        <v>18.443000000000001</v>
      </c>
      <c r="F10" s="185">
        <f>+F11-SUM(F4:F9)</f>
        <v>21.099999999999909</v>
      </c>
      <c r="G10" s="185">
        <v>22.008000000000003</v>
      </c>
      <c r="H10" s="185">
        <v>22.811000000000003</v>
      </c>
      <c r="I10" s="185">
        <v>23.401</v>
      </c>
      <c r="J10" s="185">
        <v>25.100999999999999</v>
      </c>
      <c r="K10" s="14">
        <v>26.273408143469997</v>
      </c>
      <c r="L10" s="9">
        <v>28.200000000000003</v>
      </c>
      <c r="M10" s="14">
        <v>29.6</v>
      </c>
      <c r="N10" s="14">
        <v>30.6</v>
      </c>
      <c r="O10" s="9">
        <v>33.704000000000001</v>
      </c>
      <c r="P10" s="9">
        <v>36.155999999999999</v>
      </c>
      <c r="Q10" s="9">
        <v>37.602999999999994</v>
      </c>
      <c r="R10" s="9">
        <v>39.489000000000004</v>
      </c>
      <c r="S10" s="9">
        <v>41.076999999999998</v>
      </c>
      <c r="T10" s="9">
        <v>41.863</v>
      </c>
      <c r="U10" s="9">
        <v>42.118000000000002</v>
      </c>
      <c r="V10" s="9">
        <v>41.563000000000002</v>
      </c>
      <c r="W10" s="9">
        <v>40.761000000000003</v>
      </c>
      <c r="X10" s="9">
        <v>41.736999999999995</v>
      </c>
    </row>
    <row r="11" spans="1:24" x14ac:dyDescent="0.2">
      <c r="A11" s="78" t="s">
        <v>29</v>
      </c>
      <c r="B11" s="210">
        <v>958.80899999999986</v>
      </c>
      <c r="C11" s="39">
        <v>1028.2850000000001</v>
      </c>
      <c r="D11" s="39">
        <v>1093.585</v>
      </c>
      <c r="E11" s="39">
        <v>1142.76</v>
      </c>
      <c r="F11" s="39">
        <v>1228</v>
      </c>
      <c r="G11" s="39">
        <v>1317.4549999999999</v>
      </c>
      <c r="H11" s="39">
        <v>1424.2930000000003</v>
      </c>
      <c r="I11" s="39">
        <v>1511.7670000000001</v>
      </c>
      <c r="J11" s="39">
        <v>1687.37</v>
      </c>
      <c r="K11" s="7">
        <v>1857.5720779836499</v>
      </c>
      <c r="L11" s="7">
        <f>SUM(L4:L10)</f>
        <v>2035.8999999999999</v>
      </c>
      <c r="M11" s="7">
        <v>2186.9</v>
      </c>
      <c r="N11" s="7">
        <v>2292.4</v>
      </c>
      <c r="O11" s="7">
        <v>2363.1030000000005</v>
      </c>
      <c r="P11" s="7">
        <v>2412.1870000000004</v>
      </c>
      <c r="Q11" s="7">
        <v>2479.337</v>
      </c>
      <c r="R11" s="7">
        <v>2514.4190000000003</v>
      </c>
      <c r="S11" s="7">
        <v>2534.9270000000006</v>
      </c>
      <c r="T11" s="7">
        <v>2599.5500000000002</v>
      </c>
      <c r="U11" s="7">
        <v>2629.1369999999997</v>
      </c>
      <c r="V11" s="7">
        <v>2700.2739999999999</v>
      </c>
      <c r="W11" s="7">
        <v>2757.1090000000004</v>
      </c>
      <c r="X11" s="7">
        <v>2858.2010000000005</v>
      </c>
    </row>
    <row r="12" spans="1:24" x14ac:dyDescent="0.2">
      <c r="A12" s="252" t="s">
        <v>195</v>
      </c>
      <c r="K12" s="25"/>
      <c r="M12" s="9"/>
      <c r="N12" s="9"/>
    </row>
    <row r="13" spans="1:24" ht="15" x14ac:dyDescent="0.25">
      <c r="A13" s="19" t="s">
        <v>21</v>
      </c>
      <c r="J13" s="25"/>
      <c r="L13" s="94"/>
    </row>
    <row r="14" spans="1:24" x14ac:dyDescent="0.2">
      <c r="A14" s="19"/>
    </row>
    <row r="16" spans="1:24" x14ac:dyDescent="0.2">
      <c r="B16" s="25"/>
      <c r="C16" s="25"/>
      <c r="D16" s="25"/>
      <c r="E16" s="25"/>
      <c r="F16" s="25"/>
      <c r="G16" s="25"/>
      <c r="H16" s="25"/>
      <c r="I16" s="25"/>
      <c r="J16" s="25"/>
    </row>
    <row r="17" spans="1:21" x14ac:dyDescent="0.2">
      <c r="B17" s="27"/>
      <c r="C17" s="27"/>
      <c r="D17" s="27"/>
      <c r="E17" s="27"/>
      <c r="F17" s="27"/>
      <c r="G17" s="27"/>
      <c r="H17" s="27"/>
      <c r="I17" s="27"/>
      <c r="T17" s="34"/>
      <c r="U17" s="34"/>
    </row>
    <row r="18" spans="1:21" ht="15" x14ac:dyDescent="0.25">
      <c r="A18" s="95"/>
      <c r="B18" s="95"/>
      <c r="C18" s="95"/>
      <c r="D18" s="96"/>
      <c r="E18" s="95"/>
      <c r="F18" s="95"/>
      <c r="G18" s="95"/>
      <c r="H18" s="95"/>
      <c r="I18" s="95"/>
      <c r="J18" s="97"/>
      <c r="K18" s="25"/>
      <c r="L18" s="34"/>
    </row>
    <row r="19" spans="1:21" ht="15" x14ac:dyDescent="0.25">
      <c r="A19" s="95"/>
      <c r="B19" s="95"/>
      <c r="C19" s="95"/>
      <c r="D19" s="95"/>
      <c r="E19" s="95"/>
      <c r="F19" s="95"/>
      <c r="G19" s="95"/>
      <c r="H19" s="95"/>
      <c r="I19" s="95"/>
      <c r="J19" s="97"/>
    </row>
    <row r="20" spans="1:21" x14ac:dyDescent="0.2">
      <c r="A20" s="69"/>
      <c r="B20" s="69"/>
      <c r="C20" s="69"/>
      <c r="D20" s="69"/>
      <c r="E20" s="69"/>
      <c r="F20" s="93"/>
      <c r="G20" s="69"/>
      <c r="H20" s="69"/>
      <c r="I20" s="69"/>
      <c r="J20" s="93"/>
    </row>
    <row r="21" spans="1:21" x14ac:dyDescent="0.2">
      <c r="A21" s="69"/>
      <c r="B21" s="69"/>
      <c r="C21" s="69"/>
      <c r="D21" s="69"/>
      <c r="E21" s="69"/>
      <c r="F21" s="93"/>
      <c r="G21" s="69"/>
      <c r="H21" s="69"/>
      <c r="I21" s="69"/>
      <c r="J21" s="69"/>
    </row>
    <row r="22" spans="1:21" ht="15" x14ac:dyDescent="0.25">
      <c r="A22" s="96"/>
      <c r="B22" s="95"/>
      <c r="C22" s="95"/>
      <c r="D22" s="95"/>
      <c r="E22" s="95"/>
      <c r="F22" s="95"/>
      <c r="G22" s="95"/>
      <c r="H22" s="95"/>
      <c r="I22" s="95"/>
      <c r="J22" s="98"/>
    </row>
    <row r="23" spans="1:21" x14ac:dyDescent="0.2">
      <c r="A23" s="69"/>
      <c r="B23" s="69"/>
      <c r="C23" s="69"/>
      <c r="D23" s="69"/>
      <c r="E23" s="69"/>
      <c r="F23" s="93"/>
      <c r="G23" s="69"/>
      <c r="H23" s="69"/>
      <c r="I23" s="69"/>
      <c r="J23" s="69"/>
    </row>
    <row r="24" spans="1:21" ht="15" x14ac:dyDescent="0.25">
      <c r="A24" s="96"/>
      <c r="B24" s="99"/>
      <c r="C24" s="99"/>
      <c r="D24" s="99"/>
      <c r="E24" s="99"/>
      <c r="F24" s="99"/>
      <c r="G24" s="99"/>
      <c r="H24" s="99"/>
      <c r="I24" s="100"/>
      <c r="J24" s="97"/>
    </row>
    <row r="25" spans="1:21" x14ac:dyDescent="0.2">
      <c r="A25" s="101"/>
      <c r="B25" s="102"/>
      <c r="C25" s="102"/>
      <c r="D25" s="102"/>
      <c r="E25" s="102"/>
      <c r="F25" s="102"/>
      <c r="G25" s="102"/>
      <c r="H25" s="102"/>
      <c r="I25" s="103"/>
      <c r="J25" s="69"/>
    </row>
    <row r="26" spans="1:21" x14ac:dyDescent="0.2">
      <c r="A26" s="101"/>
      <c r="B26" s="102"/>
      <c r="C26" s="102"/>
      <c r="D26" s="102"/>
      <c r="E26" s="102"/>
      <c r="F26" s="102"/>
      <c r="G26" s="102"/>
      <c r="H26" s="102"/>
      <c r="I26" s="103"/>
      <c r="J26" s="69"/>
    </row>
    <row r="27" spans="1:21" x14ac:dyDescent="0.2">
      <c r="A27" s="101"/>
      <c r="B27" s="102"/>
      <c r="C27" s="102"/>
      <c r="D27" s="102"/>
      <c r="E27" s="102"/>
      <c r="F27" s="102"/>
      <c r="G27" s="102"/>
      <c r="H27" s="102"/>
      <c r="I27" s="103"/>
      <c r="J27" s="69"/>
    </row>
    <row r="28" spans="1:21" x14ac:dyDescent="0.2">
      <c r="A28" s="101"/>
      <c r="B28" s="102"/>
      <c r="C28" s="102"/>
      <c r="D28" s="102"/>
      <c r="E28" s="102"/>
      <c r="F28" s="102"/>
      <c r="G28" s="102"/>
      <c r="H28" s="102"/>
      <c r="I28" s="103"/>
      <c r="J28" s="69"/>
    </row>
    <row r="29" spans="1:21" x14ac:dyDescent="0.2">
      <c r="A29" s="101"/>
      <c r="B29" s="102"/>
      <c r="C29" s="102"/>
      <c r="D29" s="102"/>
      <c r="E29" s="102"/>
      <c r="F29" s="102"/>
      <c r="G29" s="102"/>
      <c r="H29" s="102"/>
      <c r="I29" s="103"/>
      <c r="J29" s="69"/>
    </row>
    <row r="30" spans="1:21" x14ac:dyDescent="0.2">
      <c r="A30" s="101"/>
      <c r="B30" s="102"/>
      <c r="C30" s="102"/>
      <c r="D30" s="102"/>
      <c r="E30" s="102"/>
      <c r="F30" s="102"/>
      <c r="G30" s="102"/>
      <c r="H30" s="102"/>
      <c r="I30" s="103"/>
      <c r="J30" s="69"/>
    </row>
    <row r="31" spans="1:21" x14ac:dyDescent="0.2">
      <c r="A31" s="101"/>
      <c r="B31" s="102"/>
      <c r="C31" s="102"/>
      <c r="D31" s="102"/>
      <c r="E31" s="102"/>
      <c r="F31" s="102"/>
      <c r="G31" s="102"/>
      <c r="H31" s="102"/>
      <c r="I31" s="103"/>
      <c r="J31" s="69"/>
    </row>
    <row r="32" spans="1:21" x14ac:dyDescent="0.2">
      <c r="A32" s="101"/>
      <c r="B32" s="102"/>
      <c r="C32" s="102"/>
      <c r="D32" s="102"/>
      <c r="E32" s="102"/>
      <c r="F32" s="102"/>
      <c r="G32" s="102"/>
      <c r="H32" s="102"/>
      <c r="I32" s="103"/>
      <c r="J32" s="69"/>
    </row>
    <row r="33" spans="1:10" ht="15" x14ac:dyDescent="0.25">
      <c r="A33" s="104"/>
      <c r="B33" s="103"/>
      <c r="C33" s="103"/>
      <c r="D33" s="103"/>
      <c r="E33" s="103"/>
      <c r="F33" s="103"/>
      <c r="G33" s="103"/>
      <c r="H33" s="103"/>
      <c r="I33" s="103"/>
      <c r="J33" s="105"/>
    </row>
    <row r="34" spans="1:10" ht="15" x14ac:dyDescent="0.25">
      <c r="A34" s="106"/>
      <c r="B34" s="95"/>
      <c r="C34" s="95"/>
      <c r="D34" s="95"/>
      <c r="E34" s="95"/>
      <c r="F34" s="95"/>
      <c r="G34" s="95"/>
      <c r="H34" s="95"/>
      <c r="I34" s="107"/>
      <c r="J34" s="97"/>
    </row>
  </sheetData>
  <phoneticPr fontId="17" type="noConversion"/>
  <hyperlinks>
    <hyperlink ref="A13" location="Kapitalmarkedsstatistik!A1" display="Tilbage til Udlånsvirksomhed" xr:uid="{00000000-0004-0000-2400-000000000000}"/>
  </hyperlinks>
  <pageMargins left="0.74803149606299213" right="0.74803149606299213" top="0.98425196850393704" bottom="0.98425196850393704" header="0" footer="0"/>
  <pageSetup paperSize="9" scale="64" orientation="landscape" r:id="rId1"/>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Ark38">
    <pageSetUpPr fitToPage="1"/>
  </sheetPr>
  <dimension ref="A1:BM48"/>
  <sheetViews>
    <sheetView zoomScaleNormal="100" workbookViewId="0">
      <pane xSplit="1" topLeftCell="BA1" activePane="topRight" state="frozen"/>
      <selection pane="topRight" activeCell="BF4" sqref="BF4"/>
    </sheetView>
  </sheetViews>
  <sheetFormatPr defaultRowHeight="12.75" x14ac:dyDescent="0.2"/>
  <cols>
    <col min="1" max="1" width="57.140625" style="69" customWidth="1"/>
    <col min="2" max="22" width="11.7109375" customWidth="1"/>
    <col min="23" max="25" width="11.5703125" customWidth="1"/>
    <col min="26" max="26" width="10.7109375" customWidth="1"/>
    <col min="27" max="27" width="11.42578125" customWidth="1"/>
    <col min="28" max="29" width="11.140625" customWidth="1"/>
    <col min="30" max="30" width="11.28515625" customWidth="1"/>
    <col min="31" max="31" width="11.42578125" customWidth="1"/>
    <col min="32" max="32" width="11.7109375" customWidth="1"/>
    <col min="33" max="33" width="12.42578125" customWidth="1"/>
    <col min="34" max="37" width="12.85546875" customWidth="1"/>
    <col min="38" max="38" width="12.5703125" customWidth="1"/>
    <col min="39" max="39" width="12.28515625" customWidth="1"/>
    <col min="40" max="44" width="12.5703125" customWidth="1"/>
    <col min="45" max="49" width="12.42578125" customWidth="1"/>
    <col min="50" max="53" width="12.42578125" style="248" customWidth="1"/>
    <col min="54" max="57" width="11.140625" customWidth="1"/>
  </cols>
  <sheetData>
    <row r="1" spans="1:65" x14ac:dyDescent="0.2">
      <c r="A1" s="90"/>
      <c r="B1" s="69"/>
      <c r="R1" s="214" t="s">
        <v>84</v>
      </c>
    </row>
    <row r="2" spans="1:65" x14ac:dyDescent="0.2">
      <c r="A2" s="90" t="s">
        <v>127</v>
      </c>
      <c r="B2" s="69"/>
    </row>
    <row r="3" spans="1:65" x14ac:dyDescent="0.2">
      <c r="A3" s="118"/>
      <c r="B3" s="1"/>
      <c r="C3" s="18"/>
      <c r="D3" s="18"/>
      <c r="E3" s="18"/>
    </row>
    <row r="4" spans="1:65" ht="26.25" customHeight="1" x14ac:dyDescent="0.2">
      <c r="A4" s="189" t="s">
        <v>67</v>
      </c>
      <c r="B4" s="187" t="s">
        <v>68</v>
      </c>
      <c r="C4" s="30" t="s">
        <v>69</v>
      </c>
      <c r="D4" s="30" t="s">
        <v>70</v>
      </c>
      <c r="E4" s="30" t="s">
        <v>71</v>
      </c>
      <c r="F4" s="30" t="s">
        <v>72</v>
      </c>
      <c r="G4" s="30" t="s">
        <v>73</v>
      </c>
      <c r="H4" s="30" t="s">
        <v>74</v>
      </c>
      <c r="I4" s="30" t="s">
        <v>75</v>
      </c>
      <c r="J4" s="30" t="s">
        <v>87</v>
      </c>
      <c r="K4" s="30" t="s">
        <v>114</v>
      </c>
      <c r="L4" s="30" t="s">
        <v>115</v>
      </c>
      <c r="M4" s="30" t="s">
        <v>116</v>
      </c>
      <c r="N4" s="30" t="s">
        <v>129</v>
      </c>
      <c r="O4" s="30" t="s">
        <v>130</v>
      </c>
      <c r="P4" s="30" t="s">
        <v>131</v>
      </c>
      <c r="Q4" s="30" t="s">
        <v>128</v>
      </c>
      <c r="R4" s="30" t="s">
        <v>135</v>
      </c>
      <c r="S4" s="30" t="s">
        <v>136</v>
      </c>
      <c r="T4" s="30" t="s">
        <v>137</v>
      </c>
      <c r="U4" s="30" t="s">
        <v>138</v>
      </c>
      <c r="V4" s="30" t="s">
        <v>140</v>
      </c>
      <c r="W4" s="30" t="s">
        <v>141</v>
      </c>
      <c r="X4" s="30" t="s">
        <v>142</v>
      </c>
      <c r="Y4" s="30" t="s">
        <v>143</v>
      </c>
      <c r="Z4" s="30" t="s">
        <v>144</v>
      </c>
      <c r="AA4" s="30" t="s">
        <v>145</v>
      </c>
      <c r="AB4" s="30" t="s">
        <v>146</v>
      </c>
      <c r="AC4" s="30" t="s">
        <v>147</v>
      </c>
      <c r="AD4" s="30" t="s">
        <v>149</v>
      </c>
      <c r="AE4" s="187" t="s">
        <v>150</v>
      </c>
      <c r="AF4" s="30" t="s">
        <v>151</v>
      </c>
      <c r="AG4" s="30" t="s">
        <v>152</v>
      </c>
      <c r="AH4" s="30" t="s">
        <v>153</v>
      </c>
      <c r="AI4" s="187" t="s">
        <v>154</v>
      </c>
      <c r="AJ4" s="30" t="s">
        <v>155</v>
      </c>
      <c r="AK4" s="30" t="s">
        <v>156</v>
      </c>
      <c r="AL4" s="30" t="s">
        <v>160</v>
      </c>
      <c r="AM4" s="30" t="s">
        <v>161</v>
      </c>
      <c r="AN4" s="30" t="s">
        <v>162</v>
      </c>
      <c r="AO4" s="30" t="s">
        <v>163</v>
      </c>
      <c r="AP4" s="30" t="s">
        <v>169</v>
      </c>
      <c r="AQ4" s="30" t="s">
        <v>170</v>
      </c>
      <c r="AR4" s="30" t="s">
        <v>171</v>
      </c>
      <c r="AS4" s="30" t="s">
        <v>168</v>
      </c>
      <c r="AT4" s="30" t="s">
        <v>174</v>
      </c>
      <c r="AU4" s="30" t="s">
        <v>175</v>
      </c>
      <c r="AV4" s="30" t="s">
        <v>176</v>
      </c>
      <c r="AW4" s="30" t="s">
        <v>177</v>
      </c>
      <c r="AX4" s="30" t="s">
        <v>186</v>
      </c>
      <c r="AY4" s="30" t="s">
        <v>187</v>
      </c>
      <c r="AZ4" s="30" t="s">
        <v>188</v>
      </c>
      <c r="BA4" s="30" t="s">
        <v>189</v>
      </c>
      <c r="BB4" s="30" t="s">
        <v>190</v>
      </c>
      <c r="BC4" s="30" t="s">
        <v>191</v>
      </c>
      <c r="BD4" s="30" t="s">
        <v>192</v>
      </c>
      <c r="BE4" s="30" t="s">
        <v>193</v>
      </c>
      <c r="BF4" s="30" t="s">
        <v>229</v>
      </c>
      <c r="BG4" s="30" t="s">
        <v>230</v>
      </c>
      <c r="BH4" s="30" t="s">
        <v>231</v>
      </c>
      <c r="BI4" s="30" t="s">
        <v>194</v>
      </c>
      <c r="BJ4" s="30" t="s">
        <v>232</v>
      </c>
      <c r="BK4" s="30" t="s">
        <v>233</v>
      </c>
      <c r="BL4" s="30" t="s">
        <v>234</v>
      </c>
      <c r="BM4" s="30" t="s">
        <v>235</v>
      </c>
    </row>
    <row r="5" spans="1:65" x14ac:dyDescent="0.2">
      <c r="A5" s="188"/>
      <c r="B5" s="295"/>
      <c r="C5" s="296"/>
      <c r="D5" s="297"/>
      <c r="E5" s="297"/>
      <c r="F5" s="298"/>
      <c r="G5" s="299"/>
      <c r="H5" s="298"/>
      <c r="I5" s="298"/>
      <c r="J5" s="298"/>
      <c r="K5" s="298"/>
      <c r="L5" s="298"/>
      <c r="M5" s="300"/>
      <c r="N5" s="300"/>
      <c r="O5" s="298"/>
      <c r="P5" s="301"/>
      <c r="Q5" s="298"/>
      <c r="R5" s="298"/>
      <c r="S5" s="298"/>
      <c r="T5" s="298"/>
      <c r="U5" s="298"/>
      <c r="V5" s="298"/>
      <c r="W5" s="298"/>
      <c r="X5" s="298"/>
      <c r="Y5" s="298"/>
      <c r="Z5" s="298"/>
      <c r="AA5" s="298"/>
      <c r="AB5" s="298"/>
      <c r="AC5" s="298"/>
      <c r="AD5" s="302"/>
      <c r="AE5" s="303"/>
      <c r="AF5" s="302"/>
      <c r="AG5" s="302"/>
      <c r="AH5" s="302"/>
      <c r="AI5" s="303"/>
      <c r="AJ5" s="302"/>
      <c r="AK5" s="302"/>
      <c r="AL5" s="302"/>
      <c r="AM5" s="302"/>
      <c r="AN5" s="302"/>
      <c r="AO5" s="302"/>
      <c r="AP5" s="302"/>
      <c r="AQ5" s="302"/>
      <c r="AR5" s="302"/>
      <c r="AS5" s="302"/>
      <c r="AT5" s="302"/>
      <c r="AU5" s="302"/>
      <c r="AV5" s="302"/>
      <c r="AW5" s="302"/>
      <c r="AX5" s="302"/>
      <c r="AY5" s="302"/>
      <c r="AZ5" s="302"/>
      <c r="BA5" s="302"/>
      <c r="BB5" s="302"/>
      <c r="BC5" s="302"/>
      <c r="BD5" s="302"/>
      <c r="BE5" s="302"/>
      <c r="BF5" s="302"/>
      <c r="BG5" s="302"/>
      <c r="BH5" s="302"/>
      <c r="BI5" s="302"/>
      <c r="BJ5" s="302"/>
      <c r="BK5" s="302"/>
      <c r="BL5" s="302"/>
      <c r="BM5" s="302"/>
    </row>
    <row r="6" spans="1:65" ht="15" x14ac:dyDescent="0.25">
      <c r="A6" s="57" t="s">
        <v>76</v>
      </c>
      <c r="B6" s="304">
        <v>842.516122</v>
      </c>
      <c r="C6" s="305">
        <v>859.665572</v>
      </c>
      <c r="D6" s="306">
        <v>870.13686499999994</v>
      </c>
      <c r="E6" s="306">
        <v>884.18167900000003</v>
      </c>
      <c r="F6" s="306">
        <v>903.12897599999997</v>
      </c>
      <c r="G6" s="305">
        <v>936.49803299999996</v>
      </c>
      <c r="H6" s="307">
        <v>968.77678900000001</v>
      </c>
      <c r="I6" s="308">
        <v>1004.520592</v>
      </c>
      <c r="J6" s="307">
        <v>1031.6982290000001</v>
      </c>
      <c r="K6" s="307">
        <v>1065.353413</v>
      </c>
      <c r="L6" s="307">
        <v>1092.929247</v>
      </c>
      <c r="M6" s="307">
        <v>1120.804369</v>
      </c>
      <c r="N6" s="309">
        <v>1144.2844490289999</v>
      </c>
      <c r="O6" s="306">
        <v>1174.418915918</v>
      </c>
      <c r="P6" s="309">
        <v>1200.1857709589999</v>
      </c>
      <c r="Q6" s="310">
        <v>1221.851783053</v>
      </c>
      <c r="R6" s="310">
        <v>1238.5</v>
      </c>
      <c r="S6" s="311">
        <v>1260.9487523</v>
      </c>
      <c r="T6" s="310">
        <v>1267.078919346</v>
      </c>
      <c r="U6" s="310">
        <v>1281.460873282</v>
      </c>
      <c r="V6" s="310">
        <v>1298.026813063</v>
      </c>
      <c r="W6" s="310">
        <v>1312.217321049</v>
      </c>
      <c r="X6" s="310">
        <v>1325.4647752389999</v>
      </c>
      <c r="Y6" s="310">
        <v>1338.597910424</v>
      </c>
      <c r="Z6" s="312">
        <v>1347.2</v>
      </c>
      <c r="AA6" s="312">
        <v>1359.2</v>
      </c>
      <c r="AB6" s="312">
        <v>1371.8</v>
      </c>
      <c r="AC6" s="312">
        <v>1381.7</v>
      </c>
      <c r="AD6" s="313">
        <v>1386.1</v>
      </c>
      <c r="AE6" s="314">
        <v>1392.3</v>
      </c>
      <c r="AF6" s="312">
        <v>1397.9</v>
      </c>
      <c r="AG6" s="312">
        <v>1406.9770164490001</v>
      </c>
      <c r="AH6" s="313">
        <v>1413.297875798</v>
      </c>
      <c r="AI6" s="314">
        <v>1427.901312968</v>
      </c>
      <c r="AJ6" s="312">
        <v>1432.3003160860001</v>
      </c>
      <c r="AK6" s="312">
        <v>1440.586173984</v>
      </c>
      <c r="AL6" s="312">
        <v>1440.9683029849998</v>
      </c>
      <c r="AM6" s="312">
        <v>1446.2031584400002</v>
      </c>
      <c r="AN6" s="312">
        <v>1450.0242081229999</v>
      </c>
      <c r="AO6" s="312">
        <v>1451.097693662</v>
      </c>
      <c r="AP6" s="312">
        <v>1444.1862864980001</v>
      </c>
      <c r="AQ6" s="312">
        <v>1445.3132092660001</v>
      </c>
      <c r="AR6" s="312">
        <v>1446.433272191</v>
      </c>
      <c r="AS6" s="312">
        <v>1447.195143699</v>
      </c>
      <c r="AT6" s="312">
        <v>1455.254003067</v>
      </c>
      <c r="AU6" s="312">
        <v>1471.192642725</v>
      </c>
      <c r="AV6" s="312">
        <v>1480.3</v>
      </c>
      <c r="AW6" s="312">
        <v>1486.8133818819999</v>
      </c>
      <c r="AX6" s="312">
        <v>1487.729</v>
      </c>
      <c r="AY6" s="312">
        <v>1498.643</v>
      </c>
      <c r="AZ6" s="312">
        <v>1506.193</v>
      </c>
      <c r="BA6" s="312">
        <v>1510.5309999999999</v>
      </c>
      <c r="BB6" s="312">
        <v>1518.9</v>
      </c>
      <c r="BC6" s="312">
        <v>1532.8</v>
      </c>
      <c r="BD6" s="312">
        <v>1548.7</v>
      </c>
      <c r="BE6" s="312">
        <v>1558.4</v>
      </c>
      <c r="BF6" s="312">
        <v>1565.8489999999999</v>
      </c>
      <c r="BG6" s="312">
        <v>1577.732</v>
      </c>
      <c r="BH6" s="312">
        <v>1588.3910000000001</v>
      </c>
      <c r="BI6" s="312">
        <v>1599.2850000000001</v>
      </c>
      <c r="BJ6" s="312">
        <v>1607.3510000000001</v>
      </c>
      <c r="BK6" s="312">
        <v>1622.3009999999999</v>
      </c>
      <c r="BL6" s="312">
        <v>1644.596</v>
      </c>
      <c r="BM6" s="312">
        <v>1661.63</v>
      </c>
    </row>
    <row r="7" spans="1:65" ht="15" x14ac:dyDescent="0.25">
      <c r="A7" s="57"/>
      <c r="B7" s="304"/>
      <c r="C7" s="305"/>
      <c r="D7" s="306"/>
      <c r="E7" s="306"/>
      <c r="F7" s="315"/>
      <c r="G7" s="316"/>
      <c r="H7" s="317"/>
      <c r="I7" s="318"/>
      <c r="J7" s="317"/>
      <c r="K7" s="317"/>
      <c r="L7" s="317"/>
      <c r="M7" s="317"/>
      <c r="N7" s="319"/>
      <c r="O7" s="320"/>
      <c r="P7" s="321"/>
      <c r="Q7" s="320"/>
      <c r="R7" s="302"/>
      <c r="S7" s="302"/>
      <c r="T7" s="302"/>
      <c r="U7" s="302"/>
      <c r="V7" s="302"/>
      <c r="W7" s="302"/>
      <c r="X7" s="302"/>
      <c r="Y7" s="302"/>
      <c r="Z7" s="302"/>
      <c r="AA7" s="302"/>
      <c r="AB7" s="302"/>
      <c r="AC7" s="302"/>
      <c r="AD7" s="322"/>
      <c r="AE7" s="303"/>
      <c r="AF7" s="302"/>
      <c r="AG7" s="302"/>
      <c r="AH7" s="322"/>
      <c r="AI7" s="303"/>
      <c r="AJ7" s="302"/>
      <c r="AK7" s="302"/>
      <c r="AL7" s="302"/>
      <c r="AM7" s="302"/>
      <c r="AN7" s="302"/>
      <c r="AO7" s="302"/>
      <c r="AP7" s="302"/>
      <c r="AQ7" s="302"/>
      <c r="AR7" s="302"/>
      <c r="AS7" s="302"/>
      <c r="AT7" s="302"/>
      <c r="AU7" s="302"/>
      <c r="AV7" s="302"/>
      <c r="AW7" s="302"/>
      <c r="AX7" s="302"/>
      <c r="AY7" s="302"/>
      <c r="AZ7" s="302"/>
      <c r="BA7" s="302"/>
      <c r="BB7" s="302"/>
      <c r="BC7" s="302"/>
      <c r="BD7" s="302"/>
      <c r="BE7" s="302"/>
      <c r="BF7" s="302"/>
      <c r="BG7" s="302"/>
      <c r="BH7" s="302"/>
      <c r="BI7" s="302"/>
      <c r="BJ7" s="302"/>
      <c r="BK7" s="302"/>
      <c r="BL7" s="302"/>
      <c r="BM7" s="302"/>
    </row>
    <row r="8" spans="1:65" ht="15" x14ac:dyDescent="0.25">
      <c r="A8" s="518" t="s">
        <v>164</v>
      </c>
      <c r="B8" s="323">
        <f>B6-B9</f>
        <v>516.08927900000003</v>
      </c>
      <c r="C8" s="324">
        <f>C6-C9</f>
        <v>503.07141300000001</v>
      </c>
      <c r="D8" s="320">
        <v>498.93252899999993</v>
      </c>
      <c r="E8" s="320">
        <v>495.83080800000005</v>
      </c>
      <c r="F8" s="315">
        <v>460.48629599999998</v>
      </c>
      <c r="G8" s="316">
        <v>482.44379899999996</v>
      </c>
      <c r="H8" s="317">
        <v>495.883287</v>
      </c>
      <c r="I8" s="318">
        <v>521.1651159999999</v>
      </c>
      <c r="J8" s="317">
        <v>532.4329110000001</v>
      </c>
      <c r="K8" s="317">
        <v>558.61929200000009</v>
      </c>
      <c r="L8" s="317">
        <v>582.07878900000003</v>
      </c>
      <c r="M8" s="317">
        <v>586.89137488999995</v>
      </c>
      <c r="N8" s="321">
        <v>604.86065022599996</v>
      </c>
      <c r="O8" s="315">
        <v>642.45445655700007</v>
      </c>
      <c r="P8" s="316">
        <v>687.47109093499989</v>
      </c>
      <c r="Q8" s="315">
        <v>754.96034141699988</v>
      </c>
      <c r="R8" s="325">
        <v>680</v>
      </c>
      <c r="S8" s="325">
        <v>685.49787309099997</v>
      </c>
      <c r="T8" s="325">
        <v>694.85658389699995</v>
      </c>
      <c r="U8" s="325">
        <v>696.81905961699999</v>
      </c>
      <c r="V8" s="325">
        <v>695.96699656299995</v>
      </c>
      <c r="W8" s="325">
        <v>625.57383906099994</v>
      </c>
      <c r="X8" s="325">
        <v>593.01402004600004</v>
      </c>
      <c r="Y8" s="325">
        <v>556.16312641599995</v>
      </c>
      <c r="Z8" s="326">
        <v>514</v>
      </c>
      <c r="AA8" s="326">
        <v>492.9</v>
      </c>
      <c r="AB8" s="326">
        <v>489</v>
      </c>
      <c r="AC8" s="326">
        <v>483.8</v>
      </c>
      <c r="AD8" s="322">
        <v>477.7</v>
      </c>
      <c r="AE8" s="327">
        <v>477.2</v>
      </c>
      <c r="AF8" s="326">
        <v>477</v>
      </c>
      <c r="AG8" s="326">
        <v>454.22356352899999</v>
      </c>
      <c r="AH8" s="514">
        <v>436.21439836500002</v>
      </c>
      <c r="AI8" s="327">
        <v>437.90532809799998</v>
      </c>
      <c r="AJ8" s="326">
        <v>452.87232943999999</v>
      </c>
      <c r="AK8" s="326">
        <v>461.01198396900003</v>
      </c>
      <c r="AL8" s="326">
        <v>462.87993501699998</v>
      </c>
      <c r="AM8" s="326">
        <v>463.06467352200002</v>
      </c>
      <c r="AN8" s="326">
        <v>467.78949140700001</v>
      </c>
      <c r="AO8" s="326">
        <v>468.08436996199998</v>
      </c>
      <c r="AP8" s="326">
        <v>465.18574290499998</v>
      </c>
      <c r="AQ8" s="326">
        <v>465.56594153700001</v>
      </c>
      <c r="AR8" s="326">
        <v>471.79335005500002</v>
      </c>
      <c r="AS8" s="326">
        <v>482.886413065</v>
      </c>
      <c r="AT8" s="326">
        <v>515.07028956900001</v>
      </c>
      <c r="AU8" s="326">
        <v>538.29444372299997</v>
      </c>
      <c r="AV8" s="326">
        <v>554.79999999999995</v>
      </c>
      <c r="AW8" s="326">
        <v>563.95191613899999</v>
      </c>
      <c r="AX8" s="326">
        <v>566.41</v>
      </c>
      <c r="AY8" s="326">
        <v>569.39</v>
      </c>
      <c r="AZ8" s="326">
        <v>581.96900000000005</v>
      </c>
      <c r="BA8" s="326">
        <v>591.447</v>
      </c>
      <c r="BB8" s="326">
        <v>600.20000000000005</v>
      </c>
      <c r="BC8" s="326">
        <v>608.29999999999995</v>
      </c>
      <c r="BD8" s="326">
        <v>618.70000000000005</v>
      </c>
      <c r="BE8" s="326">
        <v>624.70000000000005</v>
      </c>
      <c r="BF8" s="326">
        <v>638.71799999999996</v>
      </c>
      <c r="BG8" s="326">
        <v>646.55600000000004</v>
      </c>
      <c r="BH8" s="326">
        <v>660.39300000000003</v>
      </c>
      <c r="BI8" s="326">
        <v>675.149</v>
      </c>
      <c r="BJ8" s="326">
        <v>687.56600000000003</v>
      </c>
      <c r="BK8" s="326">
        <v>708.60199999999998</v>
      </c>
      <c r="BL8" s="326">
        <v>744.024</v>
      </c>
      <c r="BM8" s="326">
        <v>776.46400000000006</v>
      </c>
    </row>
    <row r="9" spans="1:65" ht="15" x14ac:dyDescent="0.25">
      <c r="A9" s="29" t="s">
        <v>77</v>
      </c>
      <c r="B9" s="328">
        <v>326.42684300000002</v>
      </c>
      <c r="C9" s="329">
        <v>356.59415899999999</v>
      </c>
      <c r="D9" s="330">
        <v>371.20433600000001</v>
      </c>
      <c r="E9" s="330">
        <v>388.35087099999998</v>
      </c>
      <c r="F9" s="315">
        <v>442.64267999999998</v>
      </c>
      <c r="G9" s="316">
        <v>454.05423400000001</v>
      </c>
      <c r="H9" s="317">
        <v>472.89350200000001</v>
      </c>
      <c r="I9" s="318">
        <v>483.35547600000001</v>
      </c>
      <c r="J9" s="317">
        <v>499.26531799999998</v>
      </c>
      <c r="K9" s="317">
        <v>506.73412100000002</v>
      </c>
      <c r="L9" s="317">
        <v>510.850458</v>
      </c>
      <c r="M9" s="317">
        <v>533.91299411</v>
      </c>
      <c r="N9" s="316">
        <v>539.42379880299995</v>
      </c>
      <c r="O9" s="315">
        <v>531.96445936099997</v>
      </c>
      <c r="P9" s="316">
        <v>512.71468002400002</v>
      </c>
      <c r="Q9" s="315">
        <v>466.89144163600002</v>
      </c>
      <c r="R9" s="325">
        <v>558.5</v>
      </c>
      <c r="S9" s="325">
        <v>575.5</v>
      </c>
      <c r="T9" s="325">
        <v>572.22233544899996</v>
      </c>
      <c r="U9" s="325">
        <v>584.64181366499997</v>
      </c>
      <c r="V9" s="325">
        <v>602.05981650000001</v>
      </c>
      <c r="W9" s="325">
        <v>686.64348198799996</v>
      </c>
      <c r="X9" s="325">
        <v>732.45075519299996</v>
      </c>
      <c r="Y9" s="325">
        <v>782.43478400799995</v>
      </c>
      <c r="Z9" s="326">
        <v>833.3</v>
      </c>
      <c r="AA9" s="326">
        <v>866.2</v>
      </c>
      <c r="AB9" s="326">
        <v>882.8</v>
      </c>
      <c r="AC9" s="326">
        <v>898</v>
      </c>
      <c r="AD9" s="322">
        <v>908.4</v>
      </c>
      <c r="AE9" s="327">
        <v>915.1</v>
      </c>
      <c r="AF9" s="331">
        <v>920.9</v>
      </c>
      <c r="AG9" s="520">
        <v>952.75345291999997</v>
      </c>
      <c r="AH9" s="520">
        <v>977.08347743299998</v>
      </c>
      <c r="AI9" s="520">
        <v>989.99598487000003</v>
      </c>
      <c r="AJ9" s="520">
        <v>979.42798664600002</v>
      </c>
      <c r="AK9" s="520">
        <v>979.574190015</v>
      </c>
      <c r="AL9" s="520">
        <v>978.08836796799994</v>
      </c>
      <c r="AM9" s="520">
        <v>983.13848491800002</v>
      </c>
      <c r="AN9" s="520">
        <v>982.23471671599998</v>
      </c>
      <c r="AO9" s="520">
        <v>983.0133237</v>
      </c>
      <c r="AP9" s="520">
        <v>979.00054359299997</v>
      </c>
      <c r="AQ9" s="520">
        <v>979.74726772899999</v>
      </c>
      <c r="AR9" s="520">
        <v>974.639922136</v>
      </c>
      <c r="AS9" s="520">
        <v>964.30873063399997</v>
      </c>
      <c r="AT9" s="520">
        <v>940.18371349799997</v>
      </c>
      <c r="AU9" s="520">
        <v>932.89819900199996</v>
      </c>
      <c r="AV9" s="520">
        <v>925.5</v>
      </c>
      <c r="AW9" s="520">
        <v>922.86146574300005</v>
      </c>
      <c r="AX9" s="520">
        <v>921.31900000000007</v>
      </c>
      <c r="AY9" s="520">
        <v>929.25300000000004</v>
      </c>
      <c r="AZ9" s="520">
        <v>924.22399999999993</v>
      </c>
      <c r="BA9" s="520">
        <v>919.08399999999995</v>
      </c>
      <c r="BB9" s="520">
        <v>918.7</v>
      </c>
      <c r="BC9" s="520">
        <v>924.6</v>
      </c>
      <c r="BD9" s="520">
        <v>930</v>
      </c>
      <c r="BE9" s="520">
        <v>933.7</v>
      </c>
      <c r="BF9" s="520">
        <v>927.13099999999997</v>
      </c>
      <c r="BG9" s="520">
        <v>931.17600000000004</v>
      </c>
      <c r="BH9" s="520">
        <v>927.99800000000005</v>
      </c>
      <c r="BI9" s="520">
        <v>924.13599999999997</v>
      </c>
      <c r="BJ9" s="520">
        <v>919.78499999999997</v>
      </c>
      <c r="BK9" s="520">
        <v>913.69899999999996</v>
      </c>
      <c r="BL9" s="520">
        <v>900.572</v>
      </c>
      <c r="BM9" s="520">
        <v>885.16600000000005</v>
      </c>
    </row>
    <row r="10" spans="1:65" ht="15" x14ac:dyDescent="0.25">
      <c r="A10" s="190" t="s">
        <v>78</v>
      </c>
      <c r="B10" s="332">
        <v>172.93795299999999</v>
      </c>
      <c r="C10" s="333">
        <v>192.448261</v>
      </c>
      <c r="D10" s="334">
        <v>200.42004499999999</v>
      </c>
      <c r="E10" s="334">
        <v>232.13802100000001</v>
      </c>
      <c r="F10" s="334">
        <v>284.582267</v>
      </c>
      <c r="G10" s="333">
        <v>302.67003099999999</v>
      </c>
      <c r="H10" s="335">
        <v>326.961952</v>
      </c>
      <c r="I10" s="336">
        <v>357.00987800000001</v>
      </c>
      <c r="J10" s="335">
        <v>380.55296600000003</v>
      </c>
      <c r="K10" s="317">
        <v>390.21039200000001</v>
      </c>
      <c r="L10" s="317">
        <v>395.89617199999998</v>
      </c>
      <c r="M10" s="335">
        <v>416.82320011000002</v>
      </c>
      <c r="N10" s="333">
        <v>420.56360979800002</v>
      </c>
      <c r="O10" s="337">
        <v>412.956747366</v>
      </c>
      <c r="P10" s="338">
        <v>393.09063014600002</v>
      </c>
      <c r="Q10" s="337">
        <v>348.670603148</v>
      </c>
      <c r="R10" s="337">
        <v>436.1</v>
      </c>
      <c r="S10" s="337">
        <v>455.24785571299998</v>
      </c>
      <c r="T10" s="337">
        <v>433.80860221</v>
      </c>
      <c r="U10" s="339">
        <v>423.50789942900002</v>
      </c>
      <c r="V10" s="337">
        <v>458.97762425100001</v>
      </c>
      <c r="W10" s="337">
        <v>538.85083392000001</v>
      </c>
      <c r="X10" s="337">
        <v>553.30684168899995</v>
      </c>
      <c r="Y10" s="337">
        <v>557.05229542200004</v>
      </c>
      <c r="Z10" s="337">
        <v>576.29999999999995</v>
      </c>
      <c r="AA10" s="337">
        <v>597</v>
      </c>
      <c r="AB10" s="337">
        <v>600.6</v>
      </c>
      <c r="AC10" s="337">
        <v>603.70000000000005</v>
      </c>
      <c r="AD10" s="340">
        <v>616.4</v>
      </c>
      <c r="AE10" s="339">
        <v>618.9</v>
      </c>
      <c r="AF10" s="337">
        <v>620.79999999999995</v>
      </c>
      <c r="AG10" s="337">
        <v>631.86339833600005</v>
      </c>
      <c r="AH10" s="521">
        <v>636.78715043</v>
      </c>
      <c r="AI10" s="339">
        <v>647.25036537899996</v>
      </c>
      <c r="AJ10" s="337">
        <v>634.56446985100001</v>
      </c>
      <c r="AK10" s="337">
        <v>618.55381560700005</v>
      </c>
      <c r="AL10" s="337">
        <v>587.80605237300006</v>
      </c>
      <c r="AM10" s="337">
        <v>583.94666468100002</v>
      </c>
      <c r="AN10" s="337">
        <v>577.98995870900001</v>
      </c>
      <c r="AO10" s="337">
        <v>572.98186097099995</v>
      </c>
      <c r="AP10" s="337">
        <v>569.34558163099996</v>
      </c>
      <c r="AQ10" s="337">
        <v>574.12252821699997</v>
      </c>
      <c r="AR10" s="337">
        <v>564.99798022100003</v>
      </c>
      <c r="AS10" s="337">
        <v>534.66754630200001</v>
      </c>
      <c r="AT10" s="337">
        <v>505.63107109200001</v>
      </c>
      <c r="AU10" s="337">
        <v>497.23482395799999</v>
      </c>
      <c r="AV10" s="337">
        <v>484.4</v>
      </c>
      <c r="AW10" s="337">
        <v>455.60855688999999</v>
      </c>
      <c r="AX10" s="337">
        <v>444.36500000000001</v>
      </c>
      <c r="AY10" s="337">
        <v>452.71100000000001</v>
      </c>
      <c r="AZ10" s="337">
        <v>456.34899999999999</v>
      </c>
      <c r="BA10" s="337">
        <v>439.95100000000002</v>
      </c>
      <c r="BB10" s="337">
        <v>441.2</v>
      </c>
      <c r="BC10" s="337">
        <v>441.8</v>
      </c>
      <c r="BD10" s="337">
        <v>439.3</v>
      </c>
      <c r="BE10" s="337">
        <v>428</v>
      </c>
      <c r="BF10" s="337">
        <v>416.79899999999998</v>
      </c>
      <c r="BG10" s="337">
        <v>429.75599999999997</v>
      </c>
      <c r="BH10" s="337">
        <v>423.839</v>
      </c>
      <c r="BI10" s="337">
        <v>415.07600000000002</v>
      </c>
      <c r="BJ10" s="337">
        <v>403.005</v>
      </c>
      <c r="BK10" s="337">
        <v>410.97</v>
      </c>
      <c r="BL10" s="337">
        <v>396.976</v>
      </c>
      <c r="BM10" s="337">
        <v>381.73399999999998</v>
      </c>
    </row>
    <row r="11" spans="1:65" ht="15" x14ac:dyDescent="0.25">
      <c r="A11" s="190" t="s">
        <v>79</v>
      </c>
      <c r="B11" s="332">
        <v>151.70214999999999</v>
      </c>
      <c r="C11" s="333">
        <v>161.962953</v>
      </c>
      <c r="D11" s="334">
        <v>168.37243000000001</v>
      </c>
      <c r="E11" s="334">
        <v>153.16948400000001</v>
      </c>
      <c r="F11" s="334">
        <v>155.04377600000001</v>
      </c>
      <c r="G11" s="333">
        <v>148.11833899999999</v>
      </c>
      <c r="H11" s="335">
        <v>142.34959900000001</v>
      </c>
      <c r="I11" s="336">
        <v>122.218666</v>
      </c>
      <c r="J11" s="335">
        <v>114.228956</v>
      </c>
      <c r="K11" s="317">
        <v>111.70415199999999</v>
      </c>
      <c r="L11" s="317">
        <v>109.766397</v>
      </c>
      <c r="M11" s="335">
        <v>109.984645</v>
      </c>
      <c r="N11" s="333">
        <v>110.30368165599999</v>
      </c>
      <c r="O11" s="337">
        <v>109.57662756800001</v>
      </c>
      <c r="P11" s="338">
        <v>109.14928423800001</v>
      </c>
      <c r="Q11" s="337">
        <v>106.000992877</v>
      </c>
      <c r="R11" s="337">
        <v>111.3</v>
      </c>
      <c r="S11" s="337">
        <v>105.18649324499999</v>
      </c>
      <c r="T11" s="337">
        <v>121.818335987</v>
      </c>
      <c r="U11" s="339">
        <v>143.952857421</v>
      </c>
      <c r="V11" s="337">
        <v>125.645153368</v>
      </c>
      <c r="W11" s="337">
        <v>129.52292152499999</v>
      </c>
      <c r="X11" s="337">
        <v>160.12619378299999</v>
      </c>
      <c r="Y11" s="337">
        <v>205.67452862100001</v>
      </c>
      <c r="Z11" s="337">
        <v>237</v>
      </c>
      <c r="AA11" s="337">
        <v>248.8</v>
      </c>
      <c r="AB11" s="337">
        <v>261.2</v>
      </c>
      <c r="AC11" s="337">
        <v>272.8</v>
      </c>
      <c r="AD11" s="340">
        <v>270.2</v>
      </c>
      <c r="AE11" s="339">
        <v>274.39999999999998</v>
      </c>
      <c r="AF11" s="337">
        <v>278.10000000000002</v>
      </c>
      <c r="AG11" s="337">
        <v>298.09663682000001</v>
      </c>
      <c r="AH11" s="521">
        <v>315.857431136</v>
      </c>
      <c r="AI11" s="339">
        <v>317.93767338800001</v>
      </c>
      <c r="AJ11" s="337">
        <v>328.48342285199999</v>
      </c>
      <c r="AK11" s="337">
        <v>343.97518228899997</v>
      </c>
      <c r="AL11" s="337">
        <v>372.594872619</v>
      </c>
      <c r="AM11" s="337">
        <v>381.89398797899997</v>
      </c>
      <c r="AN11" s="337">
        <v>386.94944533699999</v>
      </c>
      <c r="AO11" s="337">
        <v>393.46124723899999</v>
      </c>
      <c r="AP11" s="337">
        <v>393.76793061699999</v>
      </c>
      <c r="AQ11" s="337">
        <v>390.184448519</v>
      </c>
      <c r="AR11" s="337">
        <v>394.309137384</v>
      </c>
      <c r="AS11" s="337">
        <v>414.55613267699999</v>
      </c>
      <c r="AT11" s="337">
        <v>419.42431897199998</v>
      </c>
      <c r="AU11" s="337">
        <v>421.52691003899997</v>
      </c>
      <c r="AV11" s="337">
        <v>427</v>
      </c>
      <c r="AW11" s="337">
        <v>453.190655429</v>
      </c>
      <c r="AX11" s="337">
        <v>462.68200000000002</v>
      </c>
      <c r="AY11" s="337">
        <v>462.99099999999999</v>
      </c>
      <c r="AZ11" s="337">
        <v>454.36500000000001</v>
      </c>
      <c r="BA11" s="337">
        <v>466.11500000000001</v>
      </c>
      <c r="BB11" s="337">
        <v>464.2</v>
      </c>
      <c r="BC11" s="337">
        <v>470.6</v>
      </c>
      <c r="BD11" s="337">
        <v>478.7</v>
      </c>
      <c r="BE11" s="337">
        <v>494.2</v>
      </c>
      <c r="BF11" s="337">
        <v>498.86</v>
      </c>
      <c r="BG11" s="337">
        <v>490.59</v>
      </c>
      <c r="BH11" s="337">
        <v>493.35399999999998</v>
      </c>
      <c r="BI11" s="337">
        <v>498.56799999999998</v>
      </c>
      <c r="BJ11" s="337">
        <v>506.34100000000001</v>
      </c>
      <c r="BK11" s="337">
        <v>492.96800000000002</v>
      </c>
      <c r="BL11" s="337">
        <v>493.65499999999997</v>
      </c>
      <c r="BM11" s="337">
        <v>494.48399999999998</v>
      </c>
    </row>
    <row r="12" spans="1:65" ht="15" x14ac:dyDescent="0.25">
      <c r="A12" s="191" t="s">
        <v>165</v>
      </c>
      <c r="B12" s="341">
        <v>1.7867390000000001</v>
      </c>
      <c r="C12" s="342">
        <v>2.1829459999999998</v>
      </c>
      <c r="D12" s="343">
        <v>2.411861</v>
      </c>
      <c r="E12" s="343">
        <v>2.6762640000000002</v>
      </c>
      <c r="F12" s="343">
        <v>3.016635</v>
      </c>
      <c r="G12" s="342">
        <v>3.265863</v>
      </c>
      <c r="H12" s="344">
        <v>3.5817489999999998</v>
      </c>
      <c r="I12" s="345">
        <v>4.1269340000000003</v>
      </c>
      <c r="J12" s="344">
        <v>4.4833949999999998</v>
      </c>
      <c r="K12" s="346">
        <v>4.8195759999999996</v>
      </c>
      <c r="L12" s="346">
        <v>5.1863939999999999</v>
      </c>
      <c r="M12" s="344">
        <v>7.0978479999999999</v>
      </c>
      <c r="N12" s="342">
        <v>8.4978073629999997</v>
      </c>
      <c r="O12" s="347">
        <v>9.4174750080000003</v>
      </c>
      <c r="P12" s="348">
        <v>10.465546758</v>
      </c>
      <c r="Q12" s="347">
        <v>12.215054912999999</v>
      </c>
      <c r="R12" s="347">
        <v>11.1</v>
      </c>
      <c r="S12" s="347">
        <v>15.016530250000001</v>
      </c>
      <c r="T12" s="347">
        <v>16.595397244000001</v>
      </c>
      <c r="U12" s="349">
        <v>17.181056813000001</v>
      </c>
      <c r="V12" s="349">
        <v>17.437038882</v>
      </c>
      <c r="W12" s="349">
        <v>18.269726547000001</v>
      </c>
      <c r="X12" s="349">
        <v>19.017617855000001</v>
      </c>
      <c r="Y12" s="337">
        <v>19.707959968000001</v>
      </c>
      <c r="Z12" s="347">
        <v>20</v>
      </c>
      <c r="AA12" s="347">
        <v>20.399999999999999</v>
      </c>
      <c r="AB12" s="347">
        <v>21</v>
      </c>
      <c r="AC12" s="347">
        <v>21.5</v>
      </c>
      <c r="AD12" s="350">
        <v>21.9</v>
      </c>
      <c r="AE12" s="349">
        <v>21.9</v>
      </c>
      <c r="AF12" s="347">
        <v>22</v>
      </c>
      <c r="AG12" s="347">
        <v>22.793417762000001</v>
      </c>
      <c r="AH12" s="516">
        <v>24.438895867999999</v>
      </c>
      <c r="AI12" s="349">
        <v>24.807946105999999</v>
      </c>
      <c r="AJ12" s="347">
        <v>16.380093942999999</v>
      </c>
      <c r="AK12" s="347">
        <v>17.045192118999999</v>
      </c>
      <c r="AL12" s="347">
        <v>17.687442977</v>
      </c>
      <c r="AM12" s="347">
        <v>17.297832250999999</v>
      </c>
      <c r="AN12" s="347">
        <v>17.295312666000001</v>
      </c>
      <c r="AO12" s="347">
        <v>16.570215490999999</v>
      </c>
      <c r="AP12" s="347">
        <v>15.887031343</v>
      </c>
      <c r="AQ12" s="347">
        <v>15.440082147</v>
      </c>
      <c r="AR12" s="347">
        <v>15.332804529000001</v>
      </c>
      <c r="AS12" s="347">
        <v>15.085051651000001</v>
      </c>
      <c r="AT12" s="347">
        <v>15.128323431</v>
      </c>
      <c r="AU12" s="347">
        <v>14.136465006</v>
      </c>
      <c r="AV12" s="347">
        <v>14.1</v>
      </c>
      <c r="AW12" s="347">
        <v>14.062253429</v>
      </c>
      <c r="AX12" s="347">
        <v>14.272</v>
      </c>
      <c r="AY12" s="347">
        <v>13.551</v>
      </c>
      <c r="AZ12" s="347">
        <v>13.510999999999999</v>
      </c>
      <c r="BA12" s="347">
        <v>13.018000000000001</v>
      </c>
      <c r="BB12" s="347">
        <v>13.3</v>
      </c>
      <c r="BC12" s="347">
        <v>12.1</v>
      </c>
      <c r="BD12" s="347">
        <v>12.1</v>
      </c>
      <c r="BE12" s="347">
        <v>11.5</v>
      </c>
      <c r="BF12" s="347">
        <v>11.472</v>
      </c>
      <c r="BG12" s="347">
        <v>10.831</v>
      </c>
      <c r="BH12" s="347">
        <v>10.805</v>
      </c>
      <c r="BI12" s="347">
        <v>10.492000000000001</v>
      </c>
      <c r="BJ12" s="347">
        <v>10.44</v>
      </c>
      <c r="BK12" s="347">
        <v>9.7609999999999992</v>
      </c>
      <c r="BL12" s="347">
        <v>9.9410000000000007</v>
      </c>
      <c r="BM12" s="347">
        <v>8.9469999999999992</v>
      </c>
    </row>
    <row r="13" spans="1:65" ht="15" x14ac:dyDescent="0.25">
      <c r="A13" s="192"/>
      <c r="B13" s="323"/>
      <c r="C13" s="305"/>
      <c r="D13" s="306"/>
      <c r="E13" s="306"/>
      <c r="F13" s="315"/>
      <c r="G13" s="316"/>
      <c r="H13" s="317"/>
      <c r="I13" s="351"/>
      <c r="J13" s="352"/>
      <c r="K13" s="317"/>
      <c r="L13" s="317"/>
      <c r="M13" s="352"/>
      <c r="N13" s="316"/>
      <c r="O13" s="320"/>
      <c r="P13" s="321"/>
      <c r="Q13" s="320"/>
      <c r="R13" s="302"/>
      <c r="S13" s="302"/>
      <c r="T13" s="302"/>
      <c r="U13" s="298"/>
      <c r="V13" s="302"/>
      <c r="W13" s="302"/>
      <c r="X13" s="302"/>
      <c r="Y13" s="298"/>
      <c r="Z13" s="298"/>
      <c r="AA13" s="298"/>
      <c r="AB13" s="298"/>
      <c r="AC13" s="302"/>
      <c r="AD13" s="322"/>
      <c r="AE13" s="303"/>
      <c r="AF13" s="302"/>
      <c r="AG13" s="302"/>
      <c r="AH13" s="322"/>
      <c r="AI13" s="303"/>
      <c r="AJ13" s="302"/>
      <c r="AK13" s="302"/>
      <c r="AL13" s="302"/>
      <c r="AM13" s="302"/>
      <c r="AN13" s="302"/>
      <c r="AO13" s="302"/>
      <c r="AP13" s="302"/>
      <c r="AQ13" s="302"/>
      <c r="AR13" s="302"/>
      <c r="AS13" s="302"/>
      <c r="AT13" s="302"/>
      <c r="AU13" s="302"/>
      <c r="AV13" s="302"/>
      <c r="AW13" s="302"/>
      <c r="AX13" s="302"/>
      <c r="AY13" s="302"/>
      <c r="AZ13" s="302"/>
      <c r="BA13" s="302"/>
      <c r="BB13" s="302"/>
      <c r="BC13" s="302"/>
      <c r="BD13" s="302"/>
      <c r="BE13" s="302"/>
      <c r="BF13" s="302"/>
      <c r="BG13" s="302"/>
      <c r="BH13" s="302"/>
      <c r="BI13" s="302"/>
      <c r="BJ13" s="302"/>
      <c r="BK13" s="302"/>
      <c r="BL13" s="302"/>
      <c r="BM13" s="302"/>
    </row>
    <row r="14" spans="1:65" ht="15" x14ac:dyDescent="0.25">
      <c r="A14" s="57" t="s">
        <v>81</v>
      </c>
      <c r="B14" s="304">
        <v>85.983913000000001</v>
      </c>
      <c r="C14" s="305">
        <v>120.446827</v>
      </c>
      <c r="D14" s="306">
        <v>138.87176700000001</v>
      </c>
      <c r="E14" s="306">
        <v>171.214609</v>
      </c>
      <c r="F14" s="306">
        <v>207.127331</v>
      </c>
      <c r="G14" s="305">
        <v>242.49933899999999</v>
      </c>
      <c r="H14" s="307">
        <v>275.55788000000001</v>
      </c>
      <c r="I14" s="308">
        <v>316.71893799999998</v>
      </c>
      <c r="J14" s="307">
        <v>347.05149999999998</v>
      </c>
      <c r="K14" s="307">
        <v>378.56359800000001</v>
      </c>
      <c r="L14" s="307">
        <v>405.319974</v>
      </c>
      <c r="M14" s="307">
        <v>434.49429300000003</v>
      </c>
      <c r="N14" s="305">
        <v>459.34102120300003</v>
      </c>
      <c r="O14" s="312">
        <v>489.827095972</v>
      </c>
      <c r="P14" s="353">
        <v>520.39801465699998</v>
      </c>
      <c r="Q14" s="312">
        <v>550.28780512000003</v>
      </c>
      <c r="R14" s="312">
        <v>572.4</v>
      </c>
      <c r="S14" s="312">
        <v>597.65988188599999</v>
      </c>
      <c r="T14" s="312">
        <v>611.77084556499995</v>
      </c>
      <c r="U14" s="312">
        <v>630.03623745799996</v>
      </c>
      <c r="V14" s="312">
        <v>646.35643020800001</v>
      </c>
      <c r="W14" s="312">
        <v>661.659459019</v>
      </c>
      <c r="X14" s="312">
        <v>676.89634459900003</v>
      </c>
      <c r="Y14" s="312">
        <v>692.77941748399996</v>
      </c>
      <c r="Z14" s="354">
        <v>707.9</v>
      </c>
      <c r="AA14" s="354">
        <v>721.3</v>
      </c>
      <c r="AB14" s="355">
        <v>732.8</v>
      </c>
      <c r="AC14" s="306">
        <v>746</v>
      </c>
      <c r="AD14" s="356">
        <v>755.4</v>
      </c>
      <c r="AE14" s="357">
        <v>763.8</v>
      </c>
      <c r="AF14" s="358">
        <v>772.7</v>
      </c>
      <c r="AG14" s="358">
        <v>785.85779935200003</v>
      </c>
      <c r="AH14" s="356">
        <v>793.010948923</v>
      </c>
      <c r="AI14" s="357">
        <v>805.05652433499995</v>
      </c>
      <c r="AJ14" s="358">
        <v>809.06063128599999</v>
      </c>
      <c r="AK14" s="358">
        <v>811.18220708499996</v>
      </c>
      <c r="AL14" s="358">
        <v>810.35931184899994</v>
      </c>
      <c r="AM14" s="358">
        <v>816.35329325300006</v>
      </c>
      <c r="AN14" s="358">
        <v>821.58990895500006</v>
      </c>
      <c r="AO14" s="358">
        <v>817.43796486799999</v>
      </c>
      <c r="AP14" s="358">
        <v>810.35607317500001</v>
      </c>
      <c r="AQ14" s="358">
        <v>813.05188402299996</v>
      </c>
      <c r="AR14" s="358">
        <v>813.27880032999997</v>
      </c>
      <c r="AS14" s="358">
        <v>799.64817956399997</v>
      </c>
      <c r="AT14" s="358">
        <v>783.714638659</v>
      </c>
      <c r="AU14" s="358">
        <v>783.85296185200002</v>
      </c>
      <c r="AV14" s="358">
        <v>783.1</v>
      </c>
      <c r="AW14" s="358">
        <v>774.13650272699999</v>
      </c>
      <c r="AX14" s="358">
        <v>766.16099999999994</v>
      </c>
      <c r="AY14" s="358">
        <v>770.55499999999995</v>
      </c>
      <c r="AZ14" s="358">
        <v>766.74699999999996</v>
      </c>
      <c r="BA14" s="358">
        <v>754.61300000000006</v>
      </c>
      <c r="BB14" s="358">
        <v>751.9</v>
      </c>
      <c r="BC14" s="358">
        <v>758.8</v>
      </c>
      <c r="BD14" s="358">
        <v>761.5</v>
      </c>
      <c r="BE14" s="358">
        <v>749</v>
      </c>
      <c r="BF14" s="358">
        <v>742.36300000000006</v>
      </c>
      <c r="BG14" s="358">
        <v>746.22500000000002</v>
      </c>
      <c r="BH14" s="358">
        <v>744.81899999999996</v>
      </c>
      <c r="BI14" s="358">
        <v>735.65200000000004</v>
      </c>
      <c r="BJ14" s="358">
        <v>722.75099999999998</v>
      </c>
      <c r="BK14" s="358">
        <v>724.52499999999998</v>
      </c>
      <c r="BL14" s="358">
        <v>723.44200000000001</v>
      </c>
      <c r="BM14" s="358">
        <v>725.63800000000003</v>
      </c>
    </row>
    <row r="15" spans="1:65" ht="15" x14ac:dyDescent="0.25">
      <c r="A15" s="57"/>
      <c r="B15" s="304"/>
      <c r="C15" s="305"/>
      <c r="D15" s="306"/>
      <c r="E15" s="306"/>
      <c r="F15" s="315"/>
      <c r="G15" s="316"/>
      <c r="H15" s="317"/>
      <c r="I15" s="318"/>
      <c r="J15" s="317"/>
      <c r="K15" s="317"/>
      <c r="L15" s="317"/>
      <c r="M15" s="317"/>
      <c r="N15" s="316"/>
      <c r="O15" s="320"/>
      <c r="P15" s="359"/>
      <c r="Q15" s="360"/>
      <c r="R15" s="302"/>
      <c r="S15" s="302"/>
      <c r="T15" s="302"/>
      <c r="U15" s="302"/>
      <c r="V15" s="302"/>
      <c r="W15" s="302"/>
      <c r="X15" s="302"/>
      <c r="Y15" s="302"/>
      <c r="Z15" s="302"/>
      <c r="AA15" s="302"/>
      <c r="AB15" s="302"/>
      <c r="AC15" s="302"/>
      <c r="AD15" s="322"/>
      <c r="AE15" s="339"/>
      <c r="AF15" s="302"/>
      <c r="AG15" s="302"/>
      <c r="AH15" s="322"/>
      <c r="AI15" s="339"/>
      <c r="AJ15" s="302"/>
      <c r="AK15" s="302"/>
      <c r="AL15" s="302"/>
      <c r="AM15" s="302"/>
      <c r="AN15" s="302"/>
      <c r="AO15" s="302"/>
      <c r="AP15" s="302"/>
      <c r="AQ15" s="302"/>
      <c r="AR15" s="302"/>
      <c r="AS15" s="302"/>
      <c r="AT15" s="302"/>
      <c r="AU15" s="302"/>
      <c r="AV15" s="302"/>
      <c r="AW15" s="302"/>
      <c r="AX15" s="302"/>
      <c r="AY15" s="302"/>
      <c r="AZ15" s="302"/>
      <c r="BA15" s="302"/>
      <c r="BB15" s="302"/>
      <c r="BC15" s="302"/>
      <c r="BD15" s="302"/>
      <c r="BE15" s="302"/>
      <c r="BF15" s="302"/>
      <c r="BG15" s="302"/>
      <c r="BH15" s="302"/>
      <c r="BI15" s="302"/>
      <c r="BJ15" s="302"/>
      <c r="BK15" s="302"/>
      <c r="BL15" s="302"/>
      <c r="BM15" s="302"/>
    </row>
    <row r="16" spans="1:65" ht="15" x14ac:dyDescent="0.25">
      <c r="A16" s="518" t="s">
        <v>164</v>
      </c>
      <c r="B16" s="323">
        <f>B14-B17</f>
        <v>6.3698160000000001</v>
      </c>
      <c r="C16" s="324">
        <f>C14-C17</f>
        <v>13.081942999999995</v>
      </c>
      <c r="D16" s="320">
        <v>17.997692000000001</v>
      </c>
      <c r="E16" s="320">
        <v>27.590001999999998</v>
      </c>
      <c r="F16" s="361">
        <v>34.439185999999999</v>
      </c>
      <c r="G16" s="316">
        <v>55.248974000000004</v>
      </c>
      <c r="H16" s="317">
        <v>75.447783000000015</v>
      </c>
      <c r="I16" s="318">
        <v>98.242973999999975</v>
      </c>
      <c r="J16" s="317">
        <v>113.63926399999997</v>
      </c>
      <c r="K16" s="317">
        <v>134.500382</v>
      </c>
      <c r="L16" s="317">
        <v>151.81902700000001</v>
      </c>
      <c r="M16" s="317">
        <v>159.71835500000003</v>
      </c>
      <c r="N16" s="316">
        <v>176.31306318100002</v>
      </c>
      <c r="O16" s="320">
        <v>205.00003138799997</v>
      </c>
      <c r="P16" s="359">
        <v>236.73804269799996</v>
      </c>
      <c r="Q16" s="360">
        <v>282.16334854600001</v>
      </c>
      <c r="R16" s="362">
        <v>250.1</v>
      </c>
      <c r="S16" s="363">
        <v>258.5</v>
      </c>
      <c r="T16" s="362">
        <v>266.7</v>
      </c>
      <c r="U16" s="362">
        <v>268.42125311400002</v>
      </c>
      <c r="V16" s="364">
        <v>267.94029908599998</v>
      </c>
      <c r="W16" s="364">
        <v>226.16558605700001</v>
      </c>
      <c r="X16" s="364">
        <v>208.26589791999999</v>
      </c>
      <c r="Y16" s="364">
        <v>189.037540691</v>
      </c>
      <c r="Z16" s="337">
        <v>169.1</v>
      </c>
      <c r="AA16" s="337">
        <v>158</v>
      </c>
      <c r="AB16" s="364">
        <v>154.4</v>
      </c>
      <c r="AC16" s="364">
        <v>153.69999999999999</v>
      </c>
      <c r="AD16" s="322">
        <v>152.9</v>
      </c>
      <c r="AE16" s="365">
        <v>154.4</v>
      </c>
      <c r="AF16" s="366">
        <v>156</v>
      </c>
      <c r="AG16" s="381">
        <v>146.52218476100001</v>
      </c>
      <c r="AH16" s="381">
        <v>134.700913998</v>
      </c>
      <c r="AI16" s="381">
        <v>134.74973249499999</v>
      </c>
      <c r="AJ16" s="520">
        <v>146.34073591999999</v>
      </c>
      <c r="AK16" s="520">
        <v>149.80884672900001</v>
      </c>
      <c r="AL16" s="520">
        <v>151.75814722800001</v>
      </c>
      <c r="AM16" s="520">
        <v>154.024882905</v>
      </c>
      <c r="AN16" s="520">
        <v>158.71259966900001</v>
      </c>
      <c r="AO16" s="520">
        <v>159.306446983</v>
      </c>
      <c r="AP16" s="520">
        <v>159.89560845700001</v>
      </c>
      <c r="AQ16" s="520">
        <v>160.38090449000001</v>
      </c>
      <c r="AR16" s="520">
        <v>162.0223364</v>
      </c>
      <c r="AS16" s="520">
        <v>159.153892899</v>
      </c>
      <c r="AT16" s="520">
        <v>162.56511403799999</v>
      </c>
      <c r="AU16" s="520">
        <v>167.20772881100001</v>
      </c>
      <c r="AV16" s="520">
        <v>173.2</v>
      </c>
      <c r="AW16" s="520">
        <v>175.927084033</v>
      </c>
      <c r="AX16" s="520">
        <v>176.696</v>
      </c>
      <c r="AY16" s="520">
        <v>176.33699999999999</v>
      </c>
      <c r="AZ16" s="520">
        <v>177.54499999999999</v>
      </c>
      <c r="BA16" s="520">
        <v>175.666</v>
      </c>
      <c r="BB16" s="520">
        <v>177.8</v>
      </c>
      <c r="BC16" s="520">
        <v>180</v>
      </c>
      <c r="BD16" s="520">
        <v>181.1</v>
      </c>
      <c r="BE16" s="520">
        <v>179.1</v>
      </c>
      <c r="BF16" s="520">
        <v>182.07</v>
      </c>
      <c r="BG16" s="520">
        <v>184.19200000000001</v>
      </c>
      <c r="BH16" s="520">
        <v>187.43700000000001</v>
      </c>
      <c r="BI16" s="520">
        <v>190.95099999999999</v>
      </c>
      <c r="BJ16" s="520">
        <v>193.81399999999999</v>
      </c>
      <c r="BK16" s="520">
        <v>197.785</v>
      </c>
      <c r="BL16" s="520">
        <v>207.90899999999999</v>
      </c>
      <c r="BM16" s="520">
        <v>221.333</v>
      </c>
    </row>
    <row r="17" spans="1:65" ht="15" x14ac:dyDescent="0.25">
      <c r="A17" s="29" t="s">
        <v>77</v>
      </c>
      <c r="B17" s="328">
        <v>79.614097000000001</v>
      </c>
      <c r="C17" s="329">
        <v>107.364884</v>
      </c>
      <c r="D17" s="330">
        <v>120.874075</v>
      </c>
      <c r="E17" s="330">
        <v>143.624607</v>
      </c>
      <c r="F17" s="315">
        <v>172.68814499999999</v>
      </c>
      <c r="G17" s="316">
        <v>187.25036499999999</v>
      </c>
      <c r="H17" s="317">
        <v>200.110097</v>
      </c>
      <c r="I17" s="318">
        <v>218.475964</v>
      </c>
      <c r="J17" s="317">
        <v>233.41223600000001</v>
      </c>
      <c r="K17" s="317">
        <v>244.06321600000001</v>
      </c>
      <c r="L17" s="317">
        <v>253.500947</v>
      </c>
      <c r="M17" s="317">
        <v>274.775938</v>
      </c>
      <c r="N17" s="316">
        <v>283.02795802200001</v>
      </c>
      <c r="O17" s="320">
        <v>284.82706458400003</v>
      </c>
      <c r="P17" s="359">
        <v>283.65997195900002</v>
      </c>
      <c r="Q17" s="360">
        <v>268.12445657400002</v>
      </c>
      <c r="R17" s="362">
        <v>322.3</v>
      </c>
      <c r="S17" s="363">
        <v>339.1</v>
      </c>
      <c r="T17" s="362">
        <v>345.05337395800001</v>
      </c>
      <c r="U17" s="362">
        <v>361.61498434399999</v>
      </c>
      <c r="V17" s="364">
        <v>378.41613112200002</v>
      </c>
      <c r="W17" s="364">
        <v>435.49387296200001</v>
      </c>
      <c r="X17" s="364">
        <v>468.63044667899999</v>
      </c>
      <c r="Y17" s="364">
        <v>503.74187679300002</v>
      </c>
      <c r="Z17" s="364">
        <v>538.79999999999995</v>
      </c>
      <c r="AA17" s="364">
        <v>563.20000000000005</v>
      </c>
      <c r="AB17" s="364">
        <v>578.4</v>
      </c>
      <c r="AC17" s="364">
        <v>592.29999999999995</v>
      </c>
      <c r="AD17" s="322">
        <v>602.6</v>
      </c>
      <c r="AE17" s="365">
        <v>609.4</v>
      </c>
      <c r="AF17" s="364">
        <v>616.79999999999995</v>
      </c>
      <c r="AG17" s="381">
        <v>639.33561459099997</v>
      </c>
      <c r="AH17" s="381">
        <v>658.31003492499997</v>
      </c>
      <c r="AI17" s="381">
        <v>670.30679183999996</v>
      </c>
      <c r="AJ17" s="520">
        <v>662.71989536599995</v>
      </c>
      <c r="AK17" s="520">
        <v>661.37336035600003</v>
      </c>
      <c r="AL17" s="520">
        <v>658.60116462099995</v>
      </c>
      <c r="AM17" s="520">
        <v>662.32841034800003</v>
      </c>
      <c r="AN17" s="520">
        <v>662.87730928600001</v>
      </c>
      <c r="AO17" s="520">
        <v>658.13151788499999</v>
      </c>
      <c r="AP17" s="520">
        <v>650.46046471800003</v>
      </c>
      <c r="AQ17" s="520">
        <v>652.67097953300004</v>
      </c>
      <c r="AR17" s="520">
        <v>651.25646393</v>
      </c>
      <c r="AS17" s="520">
        <v>640.494286665</v>
      </c>
      <c r="AT17" s="520">
        <v>621.14952462099996</v>
      </c>
      <c r="AU17" s="520">
        <v>616.64523304099998</v>
      </c>
      <c r="AV17" s="520">
        <v>610</v>
      </c>
      <c r="AW17" s="520">
        <v>598.20941869399996</v>
      </c>
      <c r="AX17" s="520">
        <v>589.46499999999992</v>
      </c>
      <c r="AY17" s="520">
        <v>594.21799999999996</v>
      </c>
      <c r="AZ17" s="520">
        <v>589.202</v>
      </c>
      <c r="BA17" s="520">
        <v>578.94700000000012</v>
      </c>
      <c r="BB17" s="520">
        <v>574</v>
      </c>
      <c r="BC17" s="520">
        <v>578.79999999999995</v>
      </c>
      <c r="BD17" s="520">
        <v>580.4</v>
      </c>
      <c r="BE17" s="520">
        <v>569.9</v>
      </c>
      <c r="BF17" s="520">
        <v>560.29300000000001</v>
      </c>
      <c r="BG17" s="520">
        <v>562.03300000000002</v>
      </c>
      <c r="BH17" s="520">
        <v>557.38199999999995</v>
      </c>
      <c r="BI17" s="520">
        <v>544.70100000000002</v>
      </c>
      <c r="BJ17" s="520">
        <v>528.93700000000001</v>
      </c>
      <c r="BK17" s="520">
        <v>526.74</v>
      </c>
      <c r="BL17" s="520">
        <v>515.53300000000002</v>
      </c>
      <c r="BM17" s="520">
        <v>504.30500000000001</v>
      </c>
    </row>
    <row r="18" spans="1:65" ht="15" x14ac:dyDescent="0.25">
      <c r="A18" s="190" t="s">
        <v>78</v>
      </c>
      <c r="B18" s="332">
        <v>50.495325000000001</v>
      </c>
      <c r="C18" s="333">
        <v>66.693494999999999</v>
      </c>
      <c r="D18" s="334">
        <v>63.935822000000002</v>
      </c>
      <c r="E18" s="334">
        <v>91.173090000000002</v>
      </c>
      <c r="F18" s="334">
        <v>115.547943</v>
      </c>
      <c r="G18" s="333">
        <v>129.27513200000001</v>
      </c>
      <c r="H18" s="335">
        <v>141.76036099999999</v>
      </c>
      <c r="I18" s="336">
        <v>166.028998</v>
      </c>
      <c r="J18" s="335">
        <v>182.02433099999999</v>
      </c>
      <c r="K18" s="317">
        <v>191.503783</v>
      </c>
      <c r="L18" s="317">
        <v>199.67833899999999</v>
      </c>
      <c r="M18" s="335">
        <v>214.972916</v>
      </c>
      <c r="N18" s="333">
        <v>220.555235039</v>
      </c>
      <c r="O18" s="367">
        <v>220.426176016</v>
      </c>
      <c r="P18" s="368">
        <v>216.91174454399999</v>
      </c>
      <c r="Q18" s="369">
        <v>199.345281742</v>
      </c>
      <c r="R18" s="369">
        <v>248.7</v>
      </c>
      <c r="S18" s="370">
        <v>265.536487002</v>
      </c>
      <c r="T18" s="371">
        <v>259.63276474499997</v>
      </c>
      <c r="U18" s="369">
        <v>261.48435040800001</v>
      </c>
      <c r="V18" s="369">
        <v>290.085336853</v>
      </c>
      <c r="W18" s="369">
        <v>337.30363552099999</v>
      </c>
      <c r="X18" s="369">
        <v>348.99498583399998</v>
      </c>
      <c r="Y18" s="369">
        <v>351.60851124800001</v>
      </c>
      <c r="Z18" s="369">
        <v>364.1</v>
      </c>
      <c r="AA18" s="369">
        <v>379.2</v>
      </c>
      <c r="AB18" s="369">
        <v>384.4</v>
      </c>
      <c r="AC18" s="369">
        <v>388</v>
      </c>
      <c r="AD18" s="340">
        <v>398.1</v>
      </c>
      <c r="AE18" s="339">
        <v>401.5</v>
      </c>
      <c r="AF18" s="369">
        <v>405.1</v>
      </c>
      <c r="AG18" s="369">
        <v>412.46130605500002</v>
      </c>
      <c r="AH18" s="340">
        <v>417.620016663</v>
      </c>
      <c r="AI18" s="339">
        <v>426.27738064499999</v>
      </c>
      <c r="AJ18" s="369">
        <v>420.492257311</v>
      </c>
      <c r="AK18" s="369">
        <v>409.66959457199999</v>
      </c>
      <c r="AL18" s="369">
        <v>390.808132425</v>
      </c>
      <c r="AM18" s="369">
        <v>389.462774771</v>
      </c>
      <c r="AN18" s="369">
        <v>387.14807624399998</v>
      </c>
      <c r="AO18" s="369">
        <v>380.30255591700001</v>
      </c>
      <c r="AP18" s="369">
        <v>377.88266155899998</v>
      </c>
      <c r="AQ18" s="369">
        <v>383.49377409099998</v>
      </c>
      <c r="AR18" s="369">
        <v>378.37477891499998</v>
      </c>
      <c r="AS18" s="369">
        <v>354.48791617099999</v>
      </c>
      <c r="AT18" s="369">
        <v>333.03394689499999</v>
      </c>
      <c r="AU18" s="369">
        <v>327.42649846699999</v>
      </c>
      <c r="AV18" s="369">
        <v>316.7</v>
      </c>
      <c r="AW18" s="369">
        <v>287.58135396099999</v>
      </c>
      <c r="AX18" s="369">
        <v>276.2</v>
      </c>
      <c r="AY18" s="369">
        <v>279.95800000000003</v>
      </c>
      <c r="AZ18" s="369">
        <v>280.87400000000002</v>
      </c>
      <c r="BA18" s="369">
        <v>262.892</v>
      </c>
      <c r="BB18" s="369">
        <v>262.60000000000002</v>
      </c>
      <c r="BC18" s="369">
        <v>263.39999999999998</v>
      </c>
      <c r="BD18" s="369">
        <v>259.3</v>
      </c>
      <c r="BE18" s="369">
        <v>242.7</v>
      </c>
      <c r="BF18" s="369">
        <v>237.44499999999999</v>
      </c>
      <c r="BG18" s="369">
        <v>247.47300000000001</v>
      </c>
      <c r="BH18" s="369">
        <v>243.904</v>
      </c>
      <c r="BI18" s="369">
        <v>233.08699999999999</v>
      </c>
      <c r="BJ18" s="369">
        <v>221.483</v>
      </c>
      <c r="BK18" s="369">
        <v>231.60400000000001</v>
      </c>
      <c r="BL18" s="369">
        <v>222.64099999999999</v>
      </c>
      <c r="BM18" s="369">
        <v>212.809</v>
      </c>
    </row>
    <row r="19" spans="1:65" ht="15" x14ac:dyDescent="0.25">
      <c r="A19" s="190" t="s">
        <v>79</v>
      </c>
      <c r="B19" s="332">
        <v>28.031347</v>
      </c>
      <c r="C19" s="333">
        <v>39.185887000000001</v>
      </c>
      <c r="D19" s="334">
        <v>55.562407</v>
      </c>
      <c r="E19" s="334">
        <v>51.440634000000003</v>
      </c>
      <c r="F19" s="334">
        <v>54.859763000000001</v>
      </c>
      <c r="G19" s="333">
        <v>55.457611999999997</v>
      </c>
      <c r="H19" s="335">
        <v>56.889992999999997</v>
      </c>
      <c r="I19" s="336">
        <v>50.646714000000003</v>
      </c>
      <c r="J19" s="335">
        <v>47.913274999999999</v>
      </c>
      <c r="K19" s="317">
        <v>48.772548</v>
      </c>
      <c r="L19" s="317">
        <v>49.688226999999998</v>
      </c>
      <c r="M19" s="335">
        <v>54.127425000000002</v>
      </c>
      <c r="N19" s="333">
        <v>55.537219858999997</v>
      </c>
      <c r="O19" s="367">
        <v>56.562733887999997</v>
      </c>
      <c r="P19" s="368">
        <v>57.869551641999998</v>
      </c>
      <c r="Q19" s="369">
        <v>58.266225875000003</v>
      </c>
      <c r="R19" s="369">
        <v>63.7</v>
      </c>
      <c r="S19" s="370">
        <v>60.309241182000001</v>
      </c>
      <c r="T19" s="369">
        <v>70.638521385000004</v>
      </c>
      <c r="U19" s="369">
        <v>84.721193459999995</v>
      </c>
      <c r="V19" s="369">
        <v>72.715290889000002</v>
      </c>
      <c r="W19" s="369">
        <v>81.950835174000005</v>
      </c>
      <c r="X19" s="369">
        <v>102.91443496700001</v>
      </c>
      <c r="Y19" s="369">
        <v>134.961398097</v>
      </c>
      <c r="Z19" s="369">
        <v>157.5</v>
      </c>
      <c r="AA19" s="369">
        <v>166.4</v>
      </c>
      <c r="AB19" s="369">
        <v>176.2</v>
      </c>
      <c r="AC19" s="369">
        <v>186</v>
      </c>
      <c r="AD19" s="340">
        <v>185.9</v>
      </c>
      <c r="AE19" s="339">
        <v>189.3</v>
      </c>
      <c r="AF19" s="369">
        <v>193.1</v>
      </c>
      <c r="AG19" s="369">
        <v>207.67446046000001</v>
      </c>
      <c r="AH19" s="340">
        <v>220.47523073400001</v>
      </c>
      <c r="AI19" s="339">
        <v>223.710115186</v>
      </c>
      <c r="AJ19" s="369">
        <v>230.66470465899999</v>
      </c>
      <c r="AK19" s="369">
        <v>239.654532937</v>
      </c>
      <c r="AL19" s="369">
        <v>255.420575665</v>
      </c>
      <c r="AM19" s="369">
        <v>260.90742191499999</v>
      </c>
      <c r="AN19" s="369">
        <v>263.75637228699998</v>
      </c>
      <c r="AO19" s="369">
        <v>266.356758861</v>
      </c>
      <c r="AP19" s="369">
        <v>261.71877463599998</v>
      </c>
      <c r="AQ19" s="369">
        <v>258.71592095</v>
      </c>
      <c r="AR19" s="369">
        <v>262.45899866500002</v>
      </c>
      <c r="AS19" s="369">
        <v>275.76866247599997</v>
      </c>
      <c r="AT19" s="369">
        <v>277.90940527100003</v>
      </c>
      <c r="AU19" s="369">
        <v>279.94999017100002</v>
      </c>
      <c r="AV19" s="369">
        <v>284.10000000000002</v>
      </c>
      <c r="AW19" s="369">
        <v>301.39150563300001</v>
      </c>
      <c r="AX19" s="369">
        <v>303.60500000000002</v>
      </c>
      <c r="AY19" s="369">
        <v>305.13799999999998</v>
      </c>
      <c r="AZ19" s="369">
        <v>299.14600000000002</v>
      </c>
      <c r="BA19" s="369">
        <v>307.108</v>
      </c>
      <c r="BB19" s="369">
        <v>302.39999999999998</v>
      </c>
      <c r="BC19" s="369">
        <v>307.2</v>
      </c>
      <c r="BD19" s="369">
        <v>312.89999999999998</v>
      </c>
      <c r="BE19" s="369">
        <v>319.39999999999998</v>
      </c>
      <c r="BF19" s="369">
        <v>315.24799999999999</v>
      </c>
      <c r="BG19" s="369">
        <v>307.46499999999997</v>
      </c>
      <c r="BH19" s="369">
        <v>306.46699999999998</v>
      </c>
      <c r="BI19" s="369">
        <v>304.93299999999999</v>
      </c>
      <c r="BJ19" s="369">
        <v>300.96699999999998</v>
      </c>
      <c r="BK19" s="369">
        <v>289.08300000000003</v>
      </c>
      <c r="BL19" s="369">
        <v>286.892</v>
      </c>
      <c r="BM19" s="369">
        <v>286.54199999999997</v>
      </c>
    </row>
    <row r="20" spans="1:65" ht="15" x14ac:dyDescent="0.25">
      <c r="A20" s="191" t="s">
        <v>80</v>
      </c>
      <c r="B20" s="341">
        <v>1.0874220000000001</v>
      </c>
      <c r="C20" s="342">
        <v>1.4855</v>
      </c>
      <c r="D20" s="343">
        <v>1.3758459999999999</v>
      </c>
      <c r="E20" s="343">
        <v>0.95380299999999996</v>
      </c>
      <c r="F20" s="343">
        <v>2.2804389999999999</v>
      </c>
      <c r="G20" s="342">
        <v>2.51762</v>
      </c>
      <c r="H20" s="344">
        <v>1.4595419999999999</v>
      </c>
      <c r="I20" s="345">
        <v>1.800252</v>
      </c>
      <c r="J20" s="344">
        <v>3.4746320000000002</v>
      </c>
      <c r="K20" s="346">
        <v>3.786886</v>
      </c>
      <c r="L20" s="346">
        <v>4.1328889999999996</v>
      </c>
      <c r="M20" s="344">
        <v>5.6756039999999999</v>
      </c>
      <c r="N20" s="342">
        <v>6.9338704279999996</v>
      </c>
      <c r="O20" s="372">
        <v>7.8365219850000001</v>
      </c>
      <c r="P20" s="373">
        <v>8.8770430779999998</v>
      </c>
      <c r="Q20" s="374">
        <v>10.512948955000001</v>
      </c>
      <c r="R20" s="374">
        <v>9.9</v>
      </c>
      <c r="S20" s="375">
        <v>13.271667427000001</v>
      </c>
      <c r="T20" s="374">
        <v>14.782087826</v>
      </c>
      <c r="U20" s="374">
        <v>15.409440474</v>
      </c>
      <c r="V20" s="374">
        <v>15.61550338</v>
      </c>
      <c r="W20" s="374">
        <v>16.239402266999999</v>
      </c>
      <c r="X20" s="374">
        <v>16.721086662000001</v>
      </c>
      <c r="Y20" s="374">
        <v>17.171967451</v>
      </c>
      <c r="Z20" s="374">
        <v>17.3</v>
      </c>
      <c r="AA20" s="374">
        <v>17.600000000000001</v>
      </c>
      <c r="AB20" s="374">
        <v>17.899999999999999</v>
      </c>
      <c r="AC20" s="374">
        <v>18.3</v>
      </c>
      <c r="AD20" s="376">
        <v>18.5</v>
      </c>
      <c r="AE20" s="349">
        <v>18.5</v>
      </c>
      <c r="AF20" s="374">
        <v>18.600000000000001</v>
      </c>
      <c r="AG20" s="347">
        <v>19.199848072000002</v>
      </c>
      <c r="AH20" s="350">
        <v>20.214787525999999</v>
      </c>
      <c r="AI20" s="349">
        <v>20.319296010999999</v>
      </c>
      <c r="AJ20" s="347">
        <v>11.562933397</v>
      </c>
      <c r="AK20" s="347">
        <v>12.049232846000001</v>
      </c>
      <c r="AL20" s="347">
        <v>12.372456530999999</v>
      </c>
      <c r="AM20" s="347">
        <v>11.958213661</v>
      </c>
      <c r="AN20" s="347">
        <v>11.972860752000001</v>
      </c>
      <c r="AO20" s="347">
        <v>11.472203107</v>
      </c>
      <c r="AP20" s="347">
        <v>10.859028527</v>
      </c>
      <c r="AQ20" s="347">
        <v>10.461588336</v>
      </c>
      <c r="AR20" s="347">
        <v>10.422686347000001</v>
      </c>
      <c r="AS20" s="347">
        <v>10.237708016999999</v>
      </c>
      <c r="AT20" s="347">
        <v>10.206172454000001</v>
      </c>
      <c r="AU20" s="347">
        <v>9.2687444029999995</v>
      </c>
      <c r="AV20" s="347">
        <v>9.1999999999999993</v>
      </c>
      <c r="AW20" s="347">
        <v>9.2365591009999992</v>
      </c>
      <c r="AX20" s="347">
        <v>9.6590000000000007</v>
      </c>
      <c r="AY20" s="347">
        <v>9.1219999999999999</v>
      </c>
      <c r="AZ20" s="347">
        <v>9.1820000000000004</v>
      </c>
      <c r="BA20" s="347">
        <v>8.9469999999999992</v>
      </c>
      <c r="BB20" s="347">
        <v>9</v>
      </c>
      <c r="BC20" s="347">
        <v>8.1999999999999993</v>
      </c>
      <c r="BD20" s="347">
        <v>8.1999999999999993</v>
      </c>
      <c r="BE20" s="347">
        <v>7.7</v>
      </c>
      <c r="BF20" s="347">
        <v>7.5990000000000002</v>
      </c>
      <c r="BG20" s="347">
        <v>7.0940000000000003</v>
      </c>
      <c r="BH20" s="347">
        <v>7.0110000000000001</v>
      </c>
      <c r="BI20" s="347">
        <v>6.681</v>
      </c>
      <c r="BJ20" s="347">
        <v>6.4859999999999998</v>
      </c>
      <c r="BK20" s="347">
        <v>6.0540000000000003</v>
      </c>
      <c r="BL20" s="347">
        <v>6</v>
      </c>
      <c r="BM20" s="347">
        <v>4.9530000000000003</v>
      </c>
    </row>
    <row r="21" spans="1:65" ht="15" x14ac:dyDescent="0.25">
      <c r="A21" s="619" t="s">
        <v>82</v>
      </c>
      <c r="B21" s="33"/>
      <c r="AD21" s="230"/>
    </row>
    <row r="22" spans="1:65" ht="15" x14ac:dyDescent="0.25">
      <c r="A22" s="33" t="s">
        <v>83</v>
      </c>
      <c r="B22" s="33"/>
      <c r="AD22" s="230"/>
    </row>
    <row r="23" spans="1:65" ht="15" x14ac:dyDescent="0.25">
      <c r="A23" s="522" t="s">
        <v>166</v>
      </c>
      <c r="I23" s="28"/>
      <c r="M23" s="28"/>
      <c r="AD23" s="230"/>
    </row>
    <row r="24" spans="1:65" ht="15" x14ac:dyDescent="0.25">
      <c r="A24" s="252" t="s">
        <v>195</v>
      </c>
      <c r="AD24" s="230"/>
    </row>
    <row r="25" spans="1:65" ht="14.25" customHeight="1" x14ac:dyDescent="0.25">
      <c r="A25" s="114" t="s">
        <v>21</v>
      </c>
      <c r="M25" s="120"/>
      <c r="N25" s="120"/>
      <c r="O25" s="18"/>
      <c r="P25" s="18"/>
      <c r="Q25" s="120"/>
      <c r="R25" s="120"/>
      <c r="S25" s="121"/>
      <c r="T25" s="120"/>
      <c r="AD25" s="230"/>
    </row>
    <row r="26" spans="1:65" ht="15" x14ac:dyDescent="0.25">
      <c r="M26" s="736"/>
      <c r="N26" s="736"/>
      <c r="O26" s="736"/>
      <c r="P26" s="736"/>
      <c r="Q26" s="736"/>
      <c r="R26" s="736"/>
      <c r="S26" s="736"/>
      <c r="T26" s="736"/>
      <c r="AD26" s="230"/>
    </row>
    <row r="27" spans="1:65" ht="15" x14ac:dyDescent="0.25">
      <c r="M27" s="18"/>
      <c r="N27" s="18"/>
      <c r="O27" s="122"/>
      <c r="P27" s="18"/>
      <c r="Q27" s="122"/>
      <c r="R27" s="18"/>
      <c r="S27" s="122"/>
      <c r="T27" s="18"/>
      <c r="AD27" s="230"/>
    </row>
    <row r="28" spans="1:65" ht="15" x14ac:dyDescent="0.25">
      <c r="D28" t="s">
        <v>84</v>
      </c>
      <c r="M28" s="18"/>
      <c r="N28" s="18"/>
      <c r="O28" s="18"/>
      <c r="P28" s="18"/>
      <c r="Q28" s="18"/>
      <c r="R28" s="18"/>
      <c r="S28" s="18"/>
      <c r="T28" s="18"/>
      <c r="AD28" s="230"/>
    </row>
    <row r="29" spans="1:65" ht="15" x14ac:dyDescent="0.25">
      <c r="M29" s="18"/>
      <c r="N29" s="18"/>
      <c r="O29" s="18"/>
      <c r="P29" s="18"/>
      <c r="Q29" s="18"/>
      <c r="R29" s="18"/>
      <c r="S29" s="18"/>
      <c r="T29" s="18"/>
      <c r="AD29" s="230"/>
    </row>
    <row r="30" spans="1:65" ht="15" x14ac:dyDescent="0.25">
      <c r="M30" s="18"/>
      <c r="N30" s="18"/>
      <c r="O30" s="18"/>
      <c r="P30" s="18"/>
      <c r="Q30" s="18"/>
      <c r="R30" s="18"/>
      <c r="S30" s="18"/>
      <c r="T30" s="18"/>
      <c r="AD30" s="230"/>
    </row>
    <row r="31" spans="1:65" ht="15" x14ac:dyDescent="0.25">
      <c r="M31" s="18"/>
      <c r="N31" s="18"/>
      <c r="O31" s="18"/>
      <c r="P31" s="18"/>
      <c r="Q31" s="18"/>
      <c r="R31" s="18"/>
      <c r="S31" s="18"/>
      <c r="T31" s="18"/>
      <c r="AD31" s="230"/>
    </row>
    <row r="32" spans="1:65" ht="15" x14ac:dyDescent="0.25">
      <c r="M32" s="18"/>
      <c r="N32" s="18"/>
      <c r="O32" s="18"/>
      <c r="P32" s="18"/>
      <c r="Q32" s="18"/>
      <c r="R32" s="18"/>
      <c r="S32" s="18"/>
      <c r="T32" s="18"/>
      <c r="AD32" s="230"/>
    </row>
    <row r="33" spans="2:30" ht="15" x14ac:dyDescent="0.25">
      <c r="M33" s="18"/>
      <c r="N33" s="18"/>
      <c r="O33" s="18"/>
      <c r="P33" s="18"/>
      <c r="Q33" s="18"/>
      <c r="R33" s="18"/>
      <c r="S33" s="18"/>
      <c r="T33" s="18"/>
      <c r="AD33" s="230"/>
    </row>
    <row r="34" spans="2:30" ht="15" x14ac:dyDescent="0.25">
      <c r="M34" s="18"/>
      <c r="N34" s="18"/>
      <c r="O34" s="18"/>
      <c r="P34" s="18"/>
      <c r="Q34" s="18"/>
      <c r="R34" s="18"/>
      <c r="S34" s="18"/>
      <c r="T34" s="18"/>
      <c r="AD34" s="229"/>
    </row>
    <row r="35" spans="2:30" x14ac:dyDescent="0.2">
      <c r="M35" s="18"/>
      <c r="N35" s="18"/>
      <c r="O35" s="18"/>
      <c r="P35" s="18"/>
      <c r="Q35" s="18"/>
      <c r="R35" s="18"/>
      <c r="S35" s="18"/>
      <c r="T35" s="18"/>
    </row>
    <row r="36" spans="2:30" x14ac:dyDescent="0.2">
      <c r="M36" s="18"/>
      <c r="N36" s="18"/>
      <c r="O36" s="18"/>
      <c r="P36" s="18"/>
      <c r="Q36" s="18"/>
      <c r="R36" s="18"/>
      <c r="S36" s="18"/>
      <c r="T36" s="18"/>
    </row>
    <row r="37" spans="2:30" x14ac:dyDescent="0.2">
      <c r="M37" s="18"/>
      <c r="N37" s="18"/>
      <c r="O37" s="18"/>
      <c r="P37" s="18"/>
      <c r="Q37" s="18"/>
      <c r="R37" s="18"/>
      <c r="S37" s="18"/>
      <c r="T37" s="18"/>
    </row>
    <row r="38" spans="2:30" x14ac:dyDescent="0.2">
      <c r="M38" s="18"/>
      <c r="N38" s="18"/>
      <c r="O38" s="18"/>
      <c r="P38" s="18"/>
      <c r="Q38" s="18"/>
      <c r="R38" s="18"/>
      <c r="S38" s="18"/>
      <c r="T38" s="18"/>
    </row>
    <row r="39" spans="2:30" x14ac:dyDescent="0.2">
      <c r="M39" s="18"/>
      <c r="N39" s="18"/>
      <c r="O39" s="18"/>
      <c r="P39" s="18"/>
      <c r="Q39" s="18"/>
      <c r="R39" s="18"/>
      <c r="S39" s="18"/>
      <c r="T39" s="18"/>
    </row>
    <row r="40" spans="2:30" x14ac:dyDescent="0.2">
      <c r="M40" s="18"/>
      <c r="N40" s="18"/>
      <c r="O40" s="18"/>
      <c r="P40" s="18"/>
      <c r="Q40" s="18"/>
      <c r="R40" s="18"/>
      <c r="S40" s="18"/>
      <c r="T40" s="18"/>
    </row>
    <row r="41" spans="2:30" x14ac:dyDescent="0.2">
      <c r="B41" s="69"/>
      <c r="C41" s="69"/>
      <c r="D41" s="69"/>
      <c r="M41" s="18"/>
      <c r="N41" s="18"/>
      <c r="O41" s="18"/>
      <c r="P41" s="18"/>
      <c r="Q41" s="18"/>
      <c r="R41" s="18"/>
      <c r="S41" s="18"/>
      <c r="T41" s="18"/>
    </row>
    <row r="42" spans="2:30" x14ac:dyDescent="0.2">
      <c r="B42" s="69"/>
      <c r="C42" s="69"/>
      <c r="D42" s="69"/>
      <c r="M42" s="18"/>
      <c r="N42" s="18"/>
      <c r="O42" s="18"/>
      <c r="P42" s="18"/>
      <c r="Q42" s="18"/>
      <c r="R42" s="18"/>
      <c r="S42" s="18"/>
      <c r="T42" s="18"/>
    </row>
    <row r="43" spans="2:30" x14ac:dyDescent="0.2">
      <c r="B43" s="69"/>
      <c r="C43" s="69"/>
      <c r="D43" s="69"/>
      <c r="M43" s="119"/>
      <c r="N43" s="91"/>
      <c r="O43" s="119"/>
      <c r="P43" s="18"/>
      <c r="Q43" s="119"/>
      <c r="R43" s="18"/>
      <c r="S43" s="119"/>
      <c r="T43" s="18"/>
    </row>
    <row r="44" spans="2:30" x14ac:dyDescent="0.2">
      <c r="B44" s="69"/>
      <c r="C44" s="69"/>
      <c r="D44" s="69"/>
    </row>
    <row r="45" spans="2:30" x14ac:dyDescent="0.2">
      <c r="B45" s="69"/>
      <c r="C45" s="69"/>
      <c r="D45" s="69"/>
    </row>
    <row r="46" spans="2:30" x14ac:dyDescent="0.2">
      <c r="B46" s="69"/>
      <c r="C46" s="69"/>
      <c r="D46" s="69"/>
    </row>
    <row r="47" spans="2:30" x14ac:dyDescent="0.2">
      <c r="B47" s="69"/>
      <c r="C47" s="69"/>
      <c r="D47" s="69"/>
    </row>
    <row r="48" spans="2:30" x14ac:dyDescent="0.2">
      <c r="B48" s="69"/>
      <c r="C48" s="69"/>
      <c r="D48" s="69"/>
    </row>
  </sheetData>
  <mergeCells count="4">
    <mergeCell ref="M26:N26"/>
    <mergeCell ref="O26:P26"/>
    <mergeCell ref="Q26:R26"/>
    <mergeCell ref="S26:T26"/>
  </mergeCells>
  <phoneticPr fontId="17" type="noConversion"/>
  <hyperlinks>
    <hyperlink ref="A14" location="Kapitalmarkedsstatistik!A1" display="Tilbage til Udlånsvirksomhed" xr:uid="{00000000-0004-0000-2500-000000000000}"/>
    <hyperlink ref="A25" location="Kapitalmarkedsstatistik!A1" display="Tilbage til Udlånsvirksomhed" xr:uid="{00000000-0004-0000-2500-000001000000}"/>
  </hyperlinks>
  <pageMargins left="0.74803149606299213" right="0.74803149606299213" top="0.98425196850393704" bottom="0.98425196850393704" header="0" footer="0"/>
  <pageSetup paperSize="9" scale="42" fitToWidth="2" orientation="landscape" r:id="rId1"/>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Ark39">
    <pageSetUpPr fitToPage="1"/>
  </sheetPr>
  <dimension ref="A2:O35"/>
  <sheetViews>
    <sheetView workbookViewId="0">
      <selection activeCell="A30" sqref="A30"/>
    </sheetView>
  </sheetViews>
  <sheetFormatPr defaultRowHeight="12.75" x14ac:dyDescent="0.2"/>
  <cols>
    <col min="2" max="2" width="9.28515625" bestFit="1" customWidth="1"/>
    <col min="6" max="6" width="10.28515625" bestFit="1" customWidth="1"/>
  </cols>
  <sheetData>
    <row r="2" spans="1:7" x14ac:dyDescent="0.2">
      <c r="A2" s="1" t="s">
        <v>239</v>
      </c>
    </row>
    <row r="3" spans="1:7" ht="25.5" x14ac:dyDescent="0.2">
      <c r="A3" s="32"/>
      <c r="B3" s="79" t="s">
        <v>85</v>
      </c>
      <c r="E3" s="34"/>
    </row>
    <row r="4" spans="1:7" x14ac:dyDescent="0.2">
      <c r="A4" s="32">
        <v>1992</v>
      </c>
      <c r="B4" s="35">
        <v>3220</v>
      </c>
      <c r="E4" s="34"/>
    </row>
    <row r="5" spans="1:7" x14ac:dyDescent="0.2">
      <c r="A5" s="29">
        <v>1993</v>
      </c>
      <c r="B5" s="36">
        <v>2870</v>
      </c>
      <c r="E5" s="34"/>
    </row>
    <row r="6" spans="1:7" x14ac:dyDescent="0.2">
      <c r="A6" s="29">
        <v>1994</v>
      </c>
      <c r="B6" s="36">
        <v>2534</v>
      </c>
      <c r="E6" s="34"/>
    </row>
    <row r="7" spans="1:7" x14ac:dyDescent="0.2">
      <c r="A7" s="29">
        <v>1995</v>
      </c>
      <c r="B7" s="36">
        <v>2393</v>
      </c>
      <c r="E7" s="34"/>
    </row>
    <row r="8" spans="1:7" x14ac:dyDescent="0.2">
      <c r="A8" s="29">
        <v>1996</v>
      </c>
      <c r="B8" s="36">
        <v>2246.5610000000001</v>
      </c>
      <c r="E8" s="34"/>
      <c r="F8" s="10"/>
      <c r="G8" s="10"/>
    </row>
    <row r="9" spans="1:7" x14ac:dyDescent="0.2">
      <c r="A9" s="29">
        <v>1997</v>
      </c>
      <c r="B9" s="36">
        <v>2140.1</v>
      </c>
      <c r="E9" s="254"/>
      <c r="F9" s="10"/>
      <c r="G9" s="10"/>
    </row>
    <row r="10" spans="1:7" ht="14.25" x14ac:dyDescent="0.2">
      <c r="A10" s="29">
        <v>1998</v>
      </c>
      <c r="B10" s="36">
        <v>2020.5989999999999</v>
      </c>
      <c r="E10" s="255"/>
      <c r="F10" s="10"/>
      <c r="G10" s="10"/>
    </row>
    <row r="11" spans="1:7" ht="14.25" x14ac:dyDescent="0.2">
      <c r="A11" s="29">
        <v>1999</v>
      </c>
      <c r="B11" s="36">
        <v>1970</v>
      </c>
      <c r="E11" s="255"/>
      <c r="F11" s="10"/>
      <c r="G11" s="10"/>
    </row>
    <row r="12" spans="1:7" ht="14.25" x14ac:dyDescent="0.2">
      <c r="A12" s="29">
        <v>2000</v>
      </c>
      <c r="B12" s="36">
        <v>1925.9459999999999</v>
      </c>
      <c r="E12" s="255"/>
      <c r="F12" s="10"/>
      <c r="G12" s="10"/>
    </row>
    <row r="13" spans="1:7" ht="14.25" x14ac:dyDescent="0.2">
      <c r="A13" s="29">
        <v>2001</v>
      </c>
      <c r="B13" s="36">
        <v>1923.7859999999998</v>
      </c>
      <c r="E13" s="255"/>
      <c r="F13" s="10"/>
      <c r="G13" s="10"/>
    </row>
    <row r="14" spans="1:7" ht="14.25" x14ac:dyDescent="0.2">
      <c r="A14" s="29">
        <v>2002</v>
      </c>
      <c r="B14" s="36">
        <v>1894.2929999999999</v>
      </c>
      <c r="E14" s="255"/>
      <c r="F14" s="10"/>
      <c r="G14" s="10"/>
    </row>
    <row r="15" spans="1:7" ht="14.25" x14ac:dyDescent="0.2">
      <c r="A15" s="29">
        <v>2003</v>
      </c>
      <c r="B15" s="36">
        <v>1884.0439999999999</v>
      </c>
      <c r="E15" s="255"/>
      <c r="F15" s="10"/>
      <c r="G15" s="10"/>
    </row>
    <row r="16" spans="1:7" x14ac:dyDescent="0.2">
      <c r="A16" s="29">
        <v>2004</v>
      </c>
      <c r="B16" s="36">
        <v>1784.6</v>
      </c>
      <c r="E16" s="256"/>
      <c r="F16" s="10"/>
      <c r="G16" s="10"/>
    </row>
    <row r="17" spans="1:15" x14ac:dyDescent="0.2">
      <c r="A17" s="171">
        <v>2005</v>
      </c>
      <c r="B17" s="36">
        <v>1721</v>
      </c>
      <c r="E17" s="252"/>
      <c r="F17" s="10"/>
      <c r="G17" s="10"/>
    </row>
    <row r="18" spans="1:15" x14ac:dyDescent="0.2">
      <c r="A18" s="171">
        <v>2006</v>
      </c>
      <c r="B18" s="36">
        <v>1685</v>
      </c>
      <c r="D18" s="170"/>
      <c r="E18" s="252"/>
      <c r="F18" s="10"/>
      <c r="G18" s="10"/>
    </row>
    <row r="19" spans="1:15" x14ac:dyDescent="0.2">
      <c r="A19" s="171">
        <v>2007</v>
      </c>
      <c r="B19" s="36">
        <v>1719</v>
      </c>
      <c r="D19" s="170"/>
      <c r="E19" s="252"/>
      <c r="F19" s="10"/>
      <c r="G19" s="10"/>
    </row>
    <row r="20" spans="1:15" x14ac:dyDescent="0.2">
      <c r="A20" s="171">
        <v>2008</v>
      </c>
      <c r="B20" s="36">
        <v>1746</v>
      </c>
      <c r="D20" s="170"/>
      <c r="E20" s="252"/>
      <c r="F20" s="10"/>
      <c r="G20" s="48"/>
    </row>
    <row r="21" spans="1:15" x14ac:dyDescent="0.2">
      <c r="A21" s="171">
        <v>2009</v>
      </c>
      <c r="B21" s="36">
        <v>1771</v>
      </c>
      <c r="D21" s="170"/>
      <c r="E21" s="252"/>
      <c r="F21" s="10"/>
      <c r="G21" s="10"/>
      <c r="J21" s="9"/>
      <c r="O21" s="34"/>
    </row>
    <row r="22" spans="1:15" x14ac:dyDescent="0.2">
      <c r="A22" s="171">
        <v>2010</v>
      </c>
      <c r="B22" s="36">
        <v>1766</v>
      </c>
      <c r="D22" s="170"/>
      <c r="E22" s="252"/>
      <c r="F22" s="10"/>
      <c r="G22" s="10"/>
    </row>
    <row r="23" spans="1:15" s="248" customFormat="1" x14ac:dyDescent="0.2">
      <c r="A23" s="171">
        <v>2011</v>
      </c>
      <c r="B23" s="36">
        <v>1767.6659999999999</v>
      </c>
      <c r="D23" s="170"/>
      <c r="E23" s="252"/>
      <c r="F23" s="10"/>
      <c r="G23" s="10"/>
    </row>
    <row r="24" spans="1:15" s="248" customFormat="1" x14ac:dyDescent="0.2">
      <c r="A24" s="524">
        <v>2012</v>
      </c>
      <c r="B24" s="519">
        <v>1781.279</v>
      </c>
      <c r="D24" s="170"/>
      <c r="E24" s="252"/>
      <c r="F24" s="10"/>
      <c r="G24" s="10"/>
    </row>
    <row r="25" spans="1:15" x14ac:dyDescent="0.2">
      <c r="A25" s="524">
        <v>2013</v>
      </c>
      <c r="B25" s="519">
        <v>1796.299</v>
      </c>
    </row>
    <row r="26" spans="1:15" s="248" customFormat="1" x14ac:dyDescent="0.2">
      <c r="A26" s="29">
        <v>2014</v>
      </c>
      <c r="B26" s="36">
        <v>1775.2239999999999</v>
      </c>
    </row>
    <row r="27" spans="1:15" s="248" customFormat="1" ht="14.25" x14ac:dyDescent="0.2">
      <c r="A27" s="252">
        <v>2015</v>
      </c>
      <c r="B27" s="36">
        <v>1736.097</v>
      </c>
      <c r="D27" s="657"/>
    </row>
    <row r="28" spans="1:15" s="248" customFormat="1" ht="14.25" x14ac:dyDescent="0.2">
      <c r="A28" s="252">
        <v>2016</v>
      </c>
      <c r="B28" s="36">
        <v>1681</v>
      </c>
      <c r="D28" s="657"/>
    </row>
    <row r="29" spans="1:15" s="248" customFormat="1" ht="14.25" x14ac:dyDescent="0.2">
      <c r="A29" s="252">
        <v>2017</v>
      </c>
      <c r="B29" s="36">
        <v>1730</v>
      </c>
      <c r="D29" s="657"/>
    </row>
    <row r="30" spans="1:15" s="248" customFormat="1" ht="14.25" x14ac:dyDescent="0.2">
      <c r="A30" s="524">
        <v>2018</v>
      </c>
      <c r="B30" s="519">
        <v>1732</v>
      </c>
      <c r="D30" s="657"/>
    </row>
    <row r="31" spans="1:15" s="248" customFormat="1" ht="14.25" x14ac:dyDescent="0.2">
      <c r="A31" s="675">
        <v>2019</v>
      </c>
      <c r="B31" s="433">
        <v>1733</v>
      </c>
      <c r="D31" s="657"/>
    </row>
    <row r="33" spans="1:8" s="248" customFormat="1" x14ac:dyDescent="0.2"/>
    <row r="34" spans="1:8" x14ac:dyDescent="0.2">
      <c r="A34" s="18" t="s">
        <v>195</v>
      </c>
    </row>
    <row r="35" spans="1:8" ht="14.25" x14ac:dyDescent="0.2">
      <c r="A35" s="19" t="s">
        <v>21</v>
      </c>
      <c r="H35" s="434"/>
    </row>
  </sheetData>
  <phoneticPr fontId="17" type="noConversion"/>
  <hyperlinks>
    <hyperlink ref="A35" location="Kapitalmarkedsstatistik!A1" display="Tilbage til Udlånsvirksomhed" xr:uid="{00000000-0004-0000-2600-000000000000}"/>
  </hyperlinks>
  <pageMargins left="0.74803149606299213" right="0.74803149606299213" top="0.98425196850393704" bottom="0.98425196850393704" header="0" footer="0"/>
  <pageSetup paperSize="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Ark4">
    <pageSetUpPr fitToPage="1"/>
  </sheetPr>
  <dimension ref="A1:Z26"/>
  <sheetViews>
    <sheetView zoomScaleNormal="100" workbookViewId="0">
      <pane xSplit="1" ySplit="4" topLeftCell="Q5" activePane="bottomRight" state="frozen"/>
      <selection pane="topRight" activeCell="B1" sqref="B1"/>
      <selection pane="bottomLeft" activeCell="A5" sqref="A5"/>
      <selection pane="bottomRight" activeCell="Y3" sqref="Y3"/>
    </sheetView>
  </sheetViews>
  <sheetFormatPr defaultRowHeight="12.75" x14ac:dyDescent="0.2"/>
  <cols>
    <col min="1" max="1" width="72.42578125" bestFit="1" customWidth="1"/>
    <col min="2" max="10" width="10.7109375" customWidth="1"/>
    <col min="12" max="12" width="11.28515625" bestFit="1" customWidth="1"/>
    <col min="14" max="14" width="11.28515625" bestFit="1" customWidth="1"/>
    <col min="15" max="15" width="9.28515625" bestFit="1" customWidth="1"/>
    <col min="21" max="21" width="10.28515625" customWidth="1"/>
    <col min="22" max="23" width="11.28515625" bestFit="1" customWidth="1"/>
  </cols>
  <sheetData>
    <row r="1" spans="1:26" x14ac:dyDescent="0.2">
      <c r="M1" s="34"/>
      <c r="N1" s="34"/>
    </row>
    <row r="2" spans="1:26" x14ac:dyDescent="0.2">
      <c r="A2" s="1" t="s">
        <v>198</v>
      </c>
      <c r="B2" s="9"/>
      <c r="C2" s="9"/>
      <c r="D2" s="9"/>
      <c r="E2" s="9"/>
      <c r="F2" s="9"/>
      <c r="G2" s="9"/>
      <c r="H2" s="9"/>
      <c r="I2" s="9"/>
      <c r="J2" s="9"/>
      <c r="K2" s="9"/>
      <c r="L2" s="9"/>
      <c r="M2" s="9"/>
      <c r="N2" s="9"/>
      <c r="O2" s="9"/>
    </row>
    <row r="3" spans="1:26" x14ac:dyDescent="0.2">
      <c r="A3" s="2" t="s">
        <v>0</v>
      </c>
      <c r="B3" s="172">
        <v>1995</v>
      </c>
      <c r="C3" s="172">
        <v>1996</v>
      </c>
      <c r="D3" s="172">
        <v>1997</v>
      </c>
      <c r="E3" s="172">
        <v>1998</v>
      </c>
      <c r="F3" s="172">
        <v>1999</v>
      </c>
      <c r="G3" s="172">
        <v>2000</v>
      </c>
      <c r="H3" s="172">
        <v>2001</v>
      </c>
      <c r="I3" s="172">
        <v>2002</v>
      </c>
      <c r="J3" s="172">
        <v>2003</v>
      </c>
      <c r="K3" s="180">
        <v>2004</v>
      </c>
      <c r="L3" s="181">
        <v>2005</v>
      </c>
      <c r="M3" s="173">
        <v>2006</v>
      </c>
      <c r="N3" s="173">
        <v>2007</v>
      </c>
      <c r="O3" s="173">
        <v>2008</v>
      </c>
      <c r="P3" s="173">
        <v>2009</v>
      </c>
      <c r="Q3" s="173">
        <v>2010</v>
      </c>
      <c r="R3" s="173">
        <v>2011</v>
      </c>
      <c r="S3" s="173">
        <v>2012</v>
      </c>
      <c r="T3" s="173">
        <v>2013</v>
      </c>
      <c r="U3" s="173">
        <v>2014</v>
      </c>
      <c r="V3" s="173">
        <v>2015</v>
      </c>
      <c r="W3" s="173">
        <v>2016</v>
      </c>
      <c r="X3" s="173">
        <v>2017</v>
      </c>
      <c r="Y3" s="173">
        <v>2018</v>
      </c>
      <c r="Z3" s="173">
        <v>2019</v>
      </c>
    </row>
    <row r="4" spans="1:26" ht="15" x14ac:dyDescent="0.25">
      <c r="A4" s="5" t="s">
        <v>1</v>
      </c>
      <c r="B4" s="6">
        <v>29252.527861999999</v>
      </c>
      <c r="C4" s="6">
        <v>49287.819332999992</v>
      </c>
      <c r="D4" s="6">
        <v>57332.442844000005</v>
      </c>
      <c r="E4" s="6">
        <v>124172.98966700002</v>
      </c>
      <c r="F4" s="6">
        <v>98054.737657999984</v>
      </c>
      <c r="G4" s="6">
        <v>36535.411789999998</v>
      </c>
      <c r="H4" s="6">
        <v>112099.02484700002</v>
      </c>
      <c r="I4" s="6">
        <v>94334.647930000006</v>
      </c>
      <c r="J4" s="211">
        <v>255125.05631100002</v>
      </c>
      <c r="K4" s="211">
        <v>145655.18609099998</v>
      </c>
      <c r="L4" s="39">
        <v>289575.63401799998</v>
      </c>
      <c r="M4" s="7">
        <v>121010.19148899999</v>
      </c>
      <c r="N4" s="7">
        <v>97432.541725999996</v>
      </c>
      <c r="O4" s="7">
        <v>90122.035046999998</v>
      </c>
      <c r="P4" s="8">
        <v>209532.73397999999</v>
      </c>
      <c r="Q4" s="8">
        <v>198067.93312599999</v>
      </c>
      <c r="R4" s="8">
        <v>96203.280692999993</v>
      </c>
      <c r="S4" s="8">
        <v>233580.075018</v>
      </c>
      <c r="T4" s="8">
        <v>112267.21086200001</v>
      </c>
      <c r="U4" s="622">
        <v>171000.35323000001</v>
      </c>
      <c r="V4" s="622">
        <v>256568.415675</v>
      </c>
      <c r="W4" s="661">
        <v>178674.47758400001</v>
      </c>
      <c r="X4" s="661">
        <v>149921.01153900003</v>
      </c>
      <c r="Y4" s="661">
        <v>140034.937561</v>
      </c>
      <c r="Z4" s="661">
        <v>478062.91187600006</v>
      </c>
    </row>
    <row r="5" spans="1:26" x14ac:dyDescent="0.2">
      <c r="B5" s="9"/>
      <c r="C5" s="9"/>
      <c r="D5" s="9"/>
      <c r="E5" s="9"/>
      <c r="F5" s="9"/>
      <c r="G5" s="9"/>
      <c r="H5" s="9"/>
      <c r="I5" s="9"/>
      <c r="J5" s="170"/>
      <c r="K5" s="170"/>
      <c r="L5" s="40"/>
      <c r="M5" s="9"/>
      <c r="N5" s="9"/>
      <c r="O5" s="9"/>
      <c r="P5" s="9"/>
      <c r="S5" s="248"/>
      <c r="T5" s="248"/>
      <c r="V5" s="248"/>
      <c r="W5" s="659"/>
      <c r="X5" s="659"/>
      <c r="Y5" s="659"/>
      <c r="Z5" s="659"/>
    </row>
    <row r="6" spans="1:26" ht="15" x14ac:dyDescent="0.25">
      <c r="A6" t="s">
        <v>2</v>
      </c>
      <c r="B6" s="9">
        <v>4356.8423990000001</v>
      </c>
      <c r="C6" s="9">
        <v>9336.5623589999996</v>
      </c>
      <c r="D6" s="9">
        <v>5935.8306040000007</v>
      </c>
      <c r="E6" s="9">
        <v>13092.976527000001</v>
      </c>
      <c r="F6" s="9">
        <v>11977.330744999999</v>
      </c>
      <c r="G6" s="9">
        <v>12439.416819999999</v>
      </c>
      <c r="H6" s="9">
        <v>13312.138025</v>
      </c>
      <c r="I6" s="9">
        <v>8648.3501720000004</v>
      </c>
      <c r="J6" s="170">
        <v>21404.917981999999</v>
      </c>
      <c r="K6" s="170">
        <v>12138.547576999999</v>
      </c>
      <c r="L6" s="40">
        <v>39577.329453999999</v>
      </c>
      <c r="M6" s="9">
        <v>13751.484843</v>
      </c>
      <c r="N6" s="9">
        <v>13994.478646</v>
      </c>
      <c r="O6" s="9">
        <v>7220.081115</v>
      </c>
      <c r="P6" s="10">
        <v>14963.000853</v>
      </c>
      <c r="Q6" s="10">
        <v>19827.164758999999</v>
      </c>
      <c r="R6" s="10">
        <v>16604.065107999999</v>
      </c>
      <c r="S6" s="10">
        <v>36118.791378000002</v>
      </c>
      <c r="T6" s="10">
        <v>25859.704544</v>
      </c>
      <c r="U6" s="625">
        <v>32964.734980000001</v>
      </c>
      <c r="V6" s="634">
        <v>53469.522742000001</v>
      </c>
      <c r="W6" s="660">
        <v>35395.828375999998</v>
      </c>
      <c r="X6" s="660">
        <v>33673.018729000003</v>
      </c>
      <c r="Y6" s="660">
        <v>31653.842174000001</v>
      </c>
      <c r="Z6" s="660">
        <v>129092.94099700001</v>
      </c>
    </row>
    <row r="7" spans="1:26" ht="15" x14ac:dyDescent="0.25">
      <c r="A7" t="s">
        <v>3</v>
      </c>
      <c r="B7" s="9">
        <v>1478.6421130000001</v>
      </c>
      <c r="C7" s="9">
        <v>3285.9750680000002</v>
      </c>
      <c r="D7" s="9">
        <v>181.970292</v>
      </c>
      <c r="E7" s="9">
        <v>733.86617699999999</v>
      </c>
      <c r="F7" s="9">
        <v>1864.861077</v>
      </c>
      <c r="G7" s="9">
        <v>8855.4593069999992</v>
      </c>
      <c r="H7" s="9">
        <v>5401.4494240000004</v>
      </c>
      <c r="I7" s="9">
        <v>988.06009100000006</v>
      </c>
      <c r="J7" s="170">
        <v>2398.0515260000002</v>
      </c>
      <c r="K7" s="170">
        <v>1585.3615299999999</v>
      </c>
      <c r="L7" s="40">
        <v>6450.7106229999999</v>
      </c>
      <c r="M7" s="40">
        <v>1293.787951</v>
      </c>
      <c r="N7" s="40">
        <v>812.67632200000003</v>
      </c>
      <c r="O7" s="40">
        <v>208.663353</v>
      </c>
      <c r="P7" s="10">
        <v>158.51577599999999</v>
      </c>
      <c r="Q7" s="10">
        <v>258.48367000000002</v>
      </c>
      <c r="R7" s="10">
        <v>2104.0555279999999</v>
      </c>
      <c r="S7" s="10">
        <v>9730.8828229999999</v>
      </c>
      <c r="T7" s="448">
        <v>6800.1054759999997</v>
      </c>
      <c r="U7" s="626">
        <v>5468.2683610000004</v>
      </c>
      <c r="V7" s="634">
        <v>12588.981282000001</v>
      </c>
      <c r="W7" s="658">
        <v>4043.7385979999999</v>
      </c>
      <c r="X7" s="658">
        <v>7119.6973480000006</v>
      </c>
      <c r="Y7" s="658">
        <v>10374.877060999999</v>
      </c>
      <c r="Z7" s="658">
        <v>37752.703925000002</v>
      </c>
    </row>
    <row r="8" spans="1:26" ht="15" x14ac:dyDescent="0.25">
      <c r="A8" t="s">
        <v>4</v>
      </c>
      <c r="B8" s="9">
        <v>10.982536</v>
      </c>
      <c r="C8" s="9">
        <v>11.099584999999999</v>
      </c>
      <c r="D8" s="9">
        <v>10.055009</v>
      </c>
      <c r="E8" s="9">
        <v>44.701649000000003</v>
      </c>
      <c r="F8" s="9">
        <v>24.605294000000001</v>
      </c>
      <c r="G8" s="9">
        <v>17.803129999999999</v>
      </c>
      <c r="H8" s="9">
        <v>59.379888999999999</v>
      </c>
      <c r="I8" s="9">
        <v>21.281479000000001</v>
      </c>
      <c r="J8" s="170">
        <v>23.583189999999998</v>
      </c>
      <c r="K8" s="170">
        <v>18.884564000000001</v>
      </c>
      <c r="L8" s="40">
        <v>108.61599099999995</v>
      </c>
      <c r="M8" s="40">
        <v>33.612546000000002</v>
      </c>
      <c r="N8" s="40">
        <v>55.856500999999994</v>
      </c>
      <c r="O8" s="40">
        <v>1.112633</v>
      </c>
      <c r="P8" s="10">
        <v>2.0270000000000002E-3</v>
      </c>
      <c r="Q8" s="10">
        <v>4.8274790000000003</v>
      </c>
      <c r="R8" s="10">
        <v>475.76457299999998</v>
      </c>
      <c r="S8" s="10">
        <v>139.757925</v>
      </c>
      <c r="T8" s="449">
        <v>393.25420700000001</v>
      </c>
      <c r="U8" s="627">
        <v>443.65171900000001</v>
      </c>
      <c r="V8" s="634">
        <v>146.442566</v>
      </c>
      <c r="W8" s="660">
        <v>191.14278999999999</v>
      </c>
      <c r="X8" s="660">
        <v>914.66871100000003</v>
      </c>
      <c r="Y8" s="660">
        <v>940.72499500000004</v>
      </c>
      <c r="Z8" s="660">
        <v>2208.9483110000001</v>
      </c>
    </row>
    <row r="9" spans="1:26" ht="15" x14ac:dyDescent="0.25">
      <c r="A9" t="s">
        <v>5</v>
      </c>
      <c r="B9" s="9">
        <v>11.682289000000001</v>
      </c>
      <c r="C9" s="9">
        <v>110.46159900000001</v>
      </c>
      <c r="D9" s="9">
        <v>35.251446000000001</v>
      </c>
      <c r="E9" s="9">
        <v>33.340364999999998</v>
      </c>
      <c r="F9" s="9">
        <v>92.114379999999997</v>
      </c>
      <c r="G9" s="9">
        <v>225.07716300000001</v>
      </c>
      <c r="H9" s="9">
        <v>31.423010000000001</v>
      </c>
      <c r="I9" s="9">
        <v>58.317788999999998</v>
      </c>
      <c r="J9" s="170">
        <v>105.367346</v>
      </c>
      <c r="K9" s="170">
        <v>162.68992900000001</v>
      </c>
      <c r="L9" s="40">
        <v>153.70701099999985</v>
      </c>
      <c r="M9" s="40">
        <v>30.528957999999999</v>
      </c>
      <c r="N9" s="40">
        <v>12.901624999999999</v>
      </c>
      <c r="O9" s="40">
        <v>1.9867729999999999</v>
      </c>
      <c r="P9" s="10">
        <v>9.2502390000000005</v>
      </c>
      <c r="Q9" s="10">
        <v>36.966977</v>
      </c>
      <c r="R9" s="10">
        <v>390.79912300000001</v>
      </c>
      <c r="S9" s="10">
        <v>175.064483</v>
      </c>
      <c r="T9" s="450">
        <v>589.633376</v>
      </c>
      <c r="U9" s="627">
        <v>107.490449</v>
      </c>
      <c r="V9" s="634">
        <v>243.35142999999999</v>
      </c>
      <c r="W9" s="660">
        <v>73.627596999999994</v>
      </c>
      <c r="X9" s="660">
        <v>728.21702100000005</v>
      </c>
      <c r="Y9" s="660">
        <v>1212.6669320000001</v>
      </c>
      <c r="Z9" s="660">
        <v>1578.850097</v>
      </c>
    </row>
    <row r="10" spans="1:26" ht="15" x14ac:dyDescent="0.25">
      <c r="A10" t="s">
        <v>6</v>
      </c>
      <c r="B10" s="9">
        <v>210.16984299999999</v>
      </c>
      <c r="C10" s="9">
        <v>557.71795299999997</v>
      </c>
      <c r="D10" s="9">
        <v>1091.978069</v>
      </c>
      <c r="E10" s="9">
        <v>3940.5328129999998</v>
      </c>
      <c r="F10" s="9">
        <v>2967.2078499999998</v>
      </c>
      <c r="G10" s="9">
        <v>208.999258</v>
      </c>
      <c r="H10" s="9">
        <v>1498.1275820000001</v>
      </c>
      <c r="I10" s="9">
        <v>1929.202137</v>
      </c>
      <c r="J10" s="170">
        <v>6880.8569799999996</v>
      </c>
      <c r="K10" s="170">
        <v>3124.2712059999999</v>
      </c>
      <c r="L10" s="40">
        <v>14027.456413000002</v>
      </c>
      <c r="M10" s="40">
        <v>5155.9733349999997</v>
      </c>
      <c r="N10" s="40">
        <v>5459.9818759999998</v>
      </c>
      <c r="O10" s="40">
        <v>2300.0119100000002</v>
      </c>
      <c r="P10" s="10">
        <v>4079.875646</v>
      </c>
      <c r="Q10" s="10">
        <v>8372.5109369999991</v>
      </c>
      <c r="R10" s="10">
        <v>5466.5499069999996</v>
      </c>
      <c r="S10" s="10">
        <v>12714.296200999999</v>
      </c>
      <c r="T10" s="451">
        <v>8427.839371</v>
      </c>
      <c r="U10" s="628">
        <v>11117.858522</v>
      </c>
      <c r="V10" s="634">
        <v>20034.063159000001</v>
      </c>
      <c r="W10" s="660">
        <v>11938.613063999999</v>
      </c>
      <c r="X10" s="660">
        <v>8320.4084849999999</v>
      </c>
      <c r="Y10" s="660">
        <v>7546.438329999999</v>
      </c>
      <c r="Z10" s="660">
        <v>42184.744082999998</v>
      </c>
    </row>
    <row r="11" spans="1:26" ht="15" x14ac:dyDescent="0.25">
      <c r="A11" t="s">
        <v>7</v>
      </c>
      <c r="B11" s="9">
        <v>2645.3656179999998</v>
      </c>
      <c r="C11" s="9">
        <v>5371.3081540000003</v>
      </c>
      <c r="D11" s="9">
        <v>4616.5757880000001</v>
      </c>
      <c r="E11" s="9">
        <v>8340.5355230000005</v>
      </c>
      <c r="F11" s="9">
        <v>7028.542144</v>
      </c>
      <c r="G11" s="9">
        <v>3132.0779619999998</v>
      </c>
      <c r="H11" s="9">
        <v>6321.7581200000004</v>
      </c>
      <c r="I11" s="9">
        <v>5651.4886759999999</v>
      </c>
      <c r="J11" s="170">
        <v>11997.058940000001</v>
      </c>
      <c r="K11" s="170">
        <v>7247.3403479999997</v>
      </c>
      <c r="L11" s="40">
        <v>18836.839416000003</v>
      </c>
      <c r="M11" s="40">
        <v>7237.5820530000001</v>
      </c>
      <c r="N11" s="40">
        <v>7653.0623219999998</v>
      </c>
      <c r="O11" s="40">
        <v>4708.3064459999996</v>
      </c>
      <c r="P11" s="10">
        <v>10715.357164999999</v>
      </c>
      <c r="Q11" s="10">
        <v>11154.375695999999</v>
      </c>
      <c r="R11" s="10">
        <v>8166.8959770000001</v>
      </c>
      <c r="S11" s="10">
        <v>13358.789946000001</v>
      </c>
      <c r="T11" s="452">
        <v>9648.8721139999998</v>
      </c>
      <c r="U11" s="629">
        <v>15827.465929</v>
      </c>
      <c r="V11" s="634">
        <v>20457.384657999999</v>
      </c>
      <c r="W11" s="658">
        <v>19148.706327</v>
      </c>
      <c r="X11" s="658">
        <v>16590.027163999999</v>
      </c>
      <c r="Y11" s="658">
        <v>11579.134856000001</v>
      </c>
      <c r="Z11" s="658">
        <v>45367.694581000003</v>
      </c>
    </row>
    <row r="12" spans="1:26" ht="15" x14ac:dyDescent="0.25">
      <c r="A12" t="s">
        <v>8</v>
      </c>
      <c r="B12" s="9">
        <v>24895.685462999998</v>
      </c>
      <c r="C12" s="9">
        <v>39951.256973999996</v>
      </c>
      <c r="D12" s="9">
        <v>51396.612240000002</v>
      </c>
      <c r="E12" s="9">
        <v>111080.01314000001</v>
      </c>
      <c r="F12" s="9">
        <v>86077.406912999984</v>
      </c>
      <c r="G12" s="9">
        <v>24095.99497</v>
      </c>
      <c r="H12" s="9">
        <v>98786.886822000015</v>
      </c>
      <c r="I12" s="9">
        <v>85686.297758000001</v>
      </c>
      <c r="J12" s="170">
        <v>233720.13832900001</v>
      </c>
      <c r="K12" s="170">
        <v>133516.63851399999</v>
      </c>
      <c r="L12" s="40">
        <v>249998.30456400008</v>
      </c>
      <c r="M12" s="9">
        <v>107258.70664599999</v>
      </c>
      <c r="N12" s="9">
        <v>83438.063079999993</v>
      </c>
      <c r="O12" s="9">
        <v>82901.953932000004</v>
      </c>
      <c r="P12" s="10">
        <v>194569.73312700001</v>
      </c>
      <c r="Q12" s="10">
        <v>178240.76836700001</v>
      </c>
      <c r="R12" s="10">
        <v>79599.215584999998</v>
      </c>
      <c r="S12" s="10">
        <v>197461.28364000001</v>
      </c>
      <c r="T12" s="10">
        <v>86407.506318</v>
      </c>
      <c r="U12" s="630">
        <v>138035.61825</v>
      </c>
      <c r="V12" s="634">
        <v>203098.892933</v>
      </c>
      <c r="W12" s="658">
        <v>143278.64920799999</v>
      </c>
      <c r="X12" s="658">
        <v>116247.99281000001</v>
      </c>
      <c r="Y12" s="658">
        <v>108381.09538699999</v>
      </c>
      <c r="Z12" s="658">
        <v>348969.97087900003</v>
      </c>
    </row>
    <row r="13" spans="1:26" ht="15" x14ac:dyDescent="0.25">
      <c r="A13" t="s">
        <v>9</v>
      </c>
      <c r="B13" s="9">
        <v>22057.588269</v>
      </c>
      <c r="C13" s="9">
        <v>35506.313349999997</v>
      </c>
      <c r="D13" s="9">
        <v>46321.771823000003</v>
      </c>
      <c r="E13" s="9">
        <v>101019.753903</v>
      </c>
      <c r="F13" s="9">
        <v>77534.165238999994</v>
      </c>
      <c r="G13" s="9">
        <v>20897.420471000001</v>
      </c>
      <c r="H13" s="9">
        <v>87520.604447000005</v>
      </c>
      <c r="I13" s="9">
        <v>74797.286810000005</v>
      </c>
      <c r="J13" s="170">
        <v>205804.43659200001</v>
      </c>
      <c r="K13" s="170">
        <v>116581.288802</v>
      </c>
      <c r="L13" s="40">
        <v>220132.358503</v>
      </c>
      <c r="M13" s="40">
        <v>92833.046025000003</v>
      </c>
      <c r="N13" s="40">
        <v>73300.927997999999</v>
      </c>
      <c r="O13" s="40">
        <v>71642.138858000006</v>
      </c>
      <c r="P13" s="10">
        <v>166692.45934</v>
      </c>
      <c r="Q13" s="10">
        <v>151750.56951299999</v>
      </c>
      <c r="R13" s="10">
        <v>67324.106360999998</v>
      </c>
      <c r="S13" s="10">
        <v>169037.23223600001</v>
      </c>
      <c r="T13" s="453">
        <v>72170.782596000005</v>
      </c>
      <c r="U13" s="631">
        <v>117348.08067</v>
      </c>
      <c r="V13" s="634">
        <v>171715.84468099999</v>
      </c>
      <c r="W13" s="660">
        <v>119683.179034</v>
      </c>
      <c r="X13" s="660">
        <v>95152.737583000009</v>
      </c>
      <c r="Y13" s="660">
        <v>89277.888145999998</v>
      </c>
      <c r="Z13" s="660">
        <v>295658.23142700002</v>
      </c>
    </row>
    <row r="14" spans="1:26" ht="15" x14ac:dyDescent="0.25">
      <c r="A14" t="s">
        <v>10</v>
      </c>
      <c r="B14" s="9">
        <v>2274.1827250000001</v>
      </c>
      <c r="C14" s="9">
        <v>3316.7641600000002</v>
      </c>
      <c r="D14" s="9">
        <v>3890.7071150000002</v>
      </c>
      <c r="E14" s="9">
        <v>7697.6698960000003</v>
      </c>
      <c r="F14" s="9">
        <v>6451.2711380000001</v>
      </c>
      <c r="G14" s="9">
        <v>2559.2733250000001</v>
      </c>
      <c r="H14" s="9">
        <v>9222.2354230000001</v>
      </c>
      <c r="I14" s="9">
        <v>8504.7317569999996</v>
      </c>
      <c r="J14" s="170">
        <v>20937.183544</v>
      </c>
      <c r="K14" s="170">
        <v>12629.611879</v>
      </c>
      <c r="L14" s="40">
        <v>22250.477923000006</v>
      </c>
      <c r="M14" s="40">
        <v>11012.067449</v>
      </c>
      <c r="N14" s="40">
        <v>7786.1975750000001</v>
      </c>
      <c r="O14" s="40">
        <v>8978.7848649999996</v>
      </c>
      <c r="P14" s="10">
        <v>21627.421663000001</v>
      </c>
      <c r="Q14" s="10">
        <v>20678.265997999999</v>
      </c>
      <c r="R14" s="10">
        <v>9436.9928359999994</v>
      </c>
      <c r="S14" s="10">
        <v>21585.508625999999</v>
      </c>
      <c r="T14" s="454">
        <v>11030.806852</v>
      </c>
      <c r="U14" s="631">
        <v>16058.768741</v>
      </c>
      <c r="V14" s="634">
        <v>24713.085200000001</v>
      </c>
      <c r="W14" s="660">
        <v>19158.897921</v>
      </c>
      <c r="X14" s="660">
        <v>16640.250411000001</v>
      </c>
      <c r="Y14" s="660">
        <v>15293.121773999999</v>
      </c>
      <c r="Z14" s="660">
        <v>42854.308380000002</v>
      </c>
    </row>
    <row r="15" spans="1:26" ht="15" x14ac:dyDescent="0.25">
      <c r="A15" t="s">
        <v>11</v>
      </c>
      <c r="B15" s="9">
        <v>563.91446900000005</v>
      </c>
      <c r="C15" s="9">
        <v>1128.1794640000001</v>
      </c>
      <c r="D15" s="9">
        <v>1184.133302</v>
      </c>
      <c r="E15" s="9">
        <v>2362.5893409999999</v>
      </c>
      <c r="F15" s="9">
        <v>2091.9705359999998</v>
      </c>
      <c r="G15" s="9">
        <v>639.30117399999995</v>
      </c>
      <c r="H15" s="9">
        <v>2044.0469519999999</v>
      </c>
      <c r="I15" s="9">
        <v>2384.2791910000001</v>
      </c>
      <c r="J15" s="170">
        <v>6978.5181929999999</v>
      </c>
      <c r="K15" s="170">
        <v>4305.7378330000001</v>
      </c>
      <c r="L15" s="40">
        <v>7615.4681379999984</v>
      </c>
      <c r="M15" s="40">
        <v>3413.5931719999999</v>
      </c>
      <c r="N15" s="40">
        <v>2350.9375070000001</v>
      </c>
      <c r="O15" s="40">
        <v>2281.030209</v>
      </c>
      <c r="P15" s="10">
        <v>6249.852124</v>
      </c>
      <c r="Q15" s="10">
        <v>5811.9328560000004</v>
      </c>
      <c r="R15" s="10">
        <v>2838.1163879999999</v>
      </c>
      <c r="S15" s="10">
        <v>6838.542778</v>
      </c>
      <c r="T15" s="455">
        <v>3205.91687</v>
      </c>
      <c r="U15" s="631">
        <v>4628.7688390000003</v>
      </c>
      <c r="V15" s="634">
        <v>6669.9630520000001</v>
      </c>
      <c r="W15" s="660">
        <v>4436.5722530000003</v>
      </c>
      <c r="X15" s="660">
        <v>4455.0048160000006</v>
      </c>
      <c r="Y15" s="660">
        <v>3810.0854669999999</v>
      </c>
      <c r="Z15" s="660">
        <v>10457.431071999999</v>
      </c>
    </row>
    <row r="16" spans="1:26" x14ac:dyDescent="0.2">
      <c r="A16" s="11"/>
      <c r="B16" s="12"/>
      <c r="C16" s="12"/>
      <c r="D16" s="12"/>
      <c r="E16" s="12"/>
      <c r="F16" s="12"/>
      <c r="G16" s="12"/>
      <c r="H16" s="12"/>
      <c r="I16" s="12"/>
      <c r="J16" s="213"/>
      <c r="K16" s="213"/>
      <c r="L16" s="40"/>
      <c r="M16" s="9"/>
      <c r="N16" s="9"/>
      <c r="O16" s="9"/>
      <c r="P16" s="14"/>
      <c r="Q16" s="11"/>
      <c r="R16" s="11"/>
      <c r="S16" s="11"/>
      <c r="T16" s="11"/>
      <c r="V16" s="248"/>
      <c r="W16" s="659"/>
      <c r="X16" s="659"/>
      <c r="Y16" s="659"/>
      <c r="Z16" s="659"/>
    </row>
    <row r="17" spans="1:26" ht="15" x14ac:dyDescent="0.25">
      <c r="A17" s="13" t="s">
        <v>12</v>
      </c>
      <c r="B17" s="6">
        <v>17846.450885999999</v>
      </c>
      <c r="C17" s="6">
        <v>44619.162110999998</v>
      </c>
      <c r="D17" s="6">
        <v>33438.588213000003</v>
      </c>
      <c r="E17" s="6">
        <v>61993.266610999999</v>
      </c>
      <c r="F17" s="6">
        <v>52284.221771999997</v>
      </c>
      <c r="G17" s="6">
        <v>11324.522826</v>
      </c>
      <c r="H17" s="6">
        <v>35805.040759999996</v>
      </c>
      <c r="I17" s="6">
        <v>26542.393625999997</v>
      </c>
      <c r="J17" s="213">
        <v>74656.777191000001</v>
      </c>
      <c r="K17" s="213">
        <v>36250.540634000005</v>
      </c>
      <c r="L17" s="39">
        <v>87215.186402999985</v>
      </c>
      <c r="M17" s="7">
        <v>31539.184201999997</v>
      </c>
      <c r="N17" s="7">
        <v>40152.055391999995</v>
      </c>
      <c r="O17" s="7">
        <v>25310.114147</v>
      </c>
      <c r="P17" s="231">
        <v>34549.392088000001</v>
      </c>
      <c r="Q17" s="231">
        <v>37647.147061999996</v>
      </c>
      <c r="R17" s="231">
        <v>31848.327215000001</v>
      </c>
      <c r="S17" s="231">
        <v>45183.253840999998</v>
      </c>
      <c r="T17" s="231">
        <v>43756.349749000001</v>
      </c>
      <c r="U17" s="622">
        <v>70071.586286999998</v>
      </c>
      <c r="V17" s="622">
        <v>71349.245437000005</v>
      </c>
      <c r="W17" s="661">
        <v>52870.807873999998</v>
      </c>
      <c r="X17" s="661">
        <v>60995.747680999993</v>
      </c>
      <c r="Y17" s="661">
        <v>39789.118537999995</v>
      </c>
      <c r="Z17" s="661">
        <v>83616.578784999991</v>
      </c>
    </row>
    <row r="18" spans="1:26" x14ac:dyDescent="0.2">
      <c r="B18" s="9"/>
      <c r="C18" s="9"/>
      <c r="D18" s="9"/>
      <c r="E18" s="9"/>
      <c r="F18" s="9"/>
      <c r="G18" s="9"/>
      <c r="H18" s="9"/>
      <c r="I18" s="9"/>
      <c r="J18" s="170"/>
      <c r="K18" s="170"/>
      <c r="L18" s="40"/>
      <c r="M18" s="9"/>
      <c r="N18" s="9"/>
      <c r="O18" s="9"/>
      <c r="P18" s="9"/>
      <c r="S18" s="248"/>
      <c r="T18" s="248"/>
      <c r="V18" s="248"/>
      <c r="W18" s="659"/>
      <c r="X18" s="659"/>
      <c r="Y18" s="659"/>
      <c r="Z18" s="659"/>
    </row>
    <row r="19" spans="1:26" ht="15" x14ac:dyDescent="0.25">
      <c r="A19" t="s">
        <v>13</v>
      </c>
      <c r="B19" s="9">
        <v>6477.1129250000004</v>
      </c>
      <c r="C19" s="9">
        <v>14817.32122</v>
      </c>
      <c r="D19" s="9">
        <v>14621.492620000001</v>
      </c>
      <c r="E19" s="9">
        <v>27550.32733</v>
      </c>
      <c r="F19" s="9">
        <v>24720.483462</v>
      </c>
      <c r="G19" s="9">
        <v>7290.1459359999999</v>
      </c>
      <c r="H19" s="9">
        <v>22829.971453999999</v>
      </c>
      <c r="I19" s="9">
        <v>16410.575552999999</v>
      </c>
      <c r="J19" s="170">
        <v>38758.626053</v>
      </c>
      <c r="K19" s="170">
        <v>20371.496394000002</v>
      </c>
      <c r="L19" s="40">
        <v>48213.585896000011</v>
      </c>
      <c r="M19" s="40">
        <v>13815.160018</v>
      </c>
      <c r="N19" s="40">
        <v>25533.681953000003</v>
      </c>
      <c r="O19" s="40">
        <v>14418.550531000001</v>
      </c>
      <c r="P19" s="10">
        <v>16482.829229999999</v>
      </c>
      <c r="Q19" s="10">
        <v>16483.368468000001</v>
      </c>
      <c r="R19" s="10">
        <v>12685.044696999999</v>
      </c>
      <c r="S19" s="10">
        <v>21010.015576999998</v>
      </c>
      <c r="T19" s="456">
        <v>21322.579094000001</v>
      </c>
      <c r="U19" s="632">
        <v>47136.319015000001</v>
      </c>
      <c r="V19" s="634">
        <v>38015.740339999997</v>
      </c>
      <c r="W19" s="660">
        <v>28539.466301</v>
      </c>
      <c r="X19" s="660">
        <v>42074.234884999998</v>
      </c>
      <c r="Y19" s="660">
        <v>22341.634537999998</v>
      </c>
      <c r="Z19" s="660">
        <v>44702.555681999998</v>
      </c>
    </row>
    <row r="20" spans="1:26" ht="15" x14ac:dyDescent="0.25">
      <c r="A20" t="s">
        <v>14</v>
      </c>
      <c r="B20" s="9">
        <v>3888.2452739999999</v>
      </c>
      <c r="C20" s="9">
        <v>9928.1578200000004</v>
      </c>
      <c r="D20" s="9">
        <v>6633.1422160000002</v>
      </c>
      <c r="E20" s="9">
        <v>10145.744944</v>
      </c>
      <c r="F20" s="9">
        <v>7923.2717359999997</v>
      </c>
      <c r="G20" s="9">
        <v>1113.119457</v>
      </c>
      <c r="H20" s="9">
        <v>3689.1985249999998</v>
      </c>
      <c r="I20" s="9">
        <v>2477.4480619999999</v>
      </c>
      <c r="J20" s="170">
        <v>9555.3168870000009</v>
      </c>
      <c r="K20" s="170">
        <v>3231.6674710000002</v>
      </c>
      <c r="L20" s="40">
        <v>7875.8471449999997</v>
      </c>
      <c r="M20" s="40">
        <v>6566.8994259999999</v>
      </c>
      <c r="N20" s="40">
        <v>3745.7500190000001</v>
      </c>
      <c r="O20" s="40">
        <v>2229.597972</v>
      </c>
      <c r="P20" s="10">
        <v>1231.896313</v>
      </c>
      <c r="Q20" s="10">
        <v>2876.9617170000001</v>
      </c>
      <c r="R20" s="10">
        <v>4676.8463080000001</v>
      </c>
      <c r="S20" s="10">
        <v>2740.4799560000001</v>
      </c>
      <c r="T20" s="457">
        <v>4443.8918430000003</v>
      </c>
      <c r="U20" s="633">
        <v>3406.1700940000001</v>
      </c>
      <c r="V20" s="634">
        <v>7344.8739290000003</v>
      </c>
      <c r="W20" s="660">
        <v>1455.0279760000001</v>
      </c>
      <c r="X20" s="660">
        <v>1680.9375440000001</v>
      </c>
      <c r="Y20" s="660">
        <v>2457.8825690000003</v>
      </c>
      <c r="Z20" s="660">
        <v>4095.740108</v>
      </c>
    </row>
    <row r="21" spans="1:26" ht="15" x14ac:dyDescent="0.25">
      <c r="A21" t="s">
        <v>15</v>
      </c>
      <c r="B21" s="9">
        <v>7481.0926870000003</v>
      </c>
      <c r="C21" s="9">
        <v>19873.683070999999</v>
      </c>
      <c r="D21" s="9">
        <v>12183.953377</v>
      </c>
      <c r="E21" s="9">
        <v>24297.194337000001</v>
      </c>
      <c r="F21" s="9">
        <v>19640.466573999998</v>
      </c>
      <c r="G21" s="9">
        <v>2921.2574330000002</v>
      </c>
      <c r="H21" s="9">
        <v>9285.8707809999996</v>
      </c>
      <c r="I21" s="9">
        <v>7654.370011</v>
      </c>
      <c r="J21" s="170">
        <v>26342.834251</v>
      </c>
      <c r="K21" s="170">
        <v>12647.376769</v>
      </c>
      <c r="L21" s="40">
        <v>31125.753362000003</v>
      </c>
      <c r="M21" s="40">
        <v>11157.124758</v>
      </c>
      <c r="N21" s="40">
        <v>10872.62342</v>
      </c>
      <c r="O21" s="40">
        <v>8661.9656439999999</v>
      </c>
      <c r="P21" s="10">
        <v>16834.666545</v>
      </c>
      <c r="Q21" s="10">
        <v>18286.816877000001</v>
      </c>
      <c r="R21" s="10">
        <v>14486.43621</v>
      </c>
      <c r="S21" s="10">
        <v>21432.758308</v>
      </c>
      <c r="T21" s="459">
        <v>17989.878811999999</v>
      </c>
      <c r="U21" s="634">
        <v>19529.097178</v>
      </c>
      <c r="V21" s="634">
        <v>25988.631168</v>
      </c>
      <c r="W21" s="660">
        <v>22876.313597</v>
      </c>
      <c r="X21" s="660">
        <v>17240.575251999999</v>
      </c>
      <c r="Y21" s="660">
        <v>14989.601430999999</v>
      </c>
      <c r="Z21" s="660">
        <v>34818.282995000001</v>
      </c>
    </row>
    <row r="22" spans="1:26" x14ac:dyDescent="0.2">
      <c r="A22" s="11"/>
      <c r="B22" s="14"/>
      <c r="C22" s="14"/>
      <c r="D22" s="14"/>
      <c r="E22" s="14"/>
      <c r="F22" s="14"/>
      <c r="G22" s="14"/>
      <c r="H22" s="14"/>
      <c r="I22" s="14"/>
      <c r="J22" s="213"/>
      <c r="K22" s="213"/>
      <c r="L22" s="40"/>
      <c r="M22" s="9"/>
      <c r="N22" s="9"/>
      <c r="O22" s="9"/>
      <c r="P22" s="14"/>
      <c r="Q22" s="11"/>
      <c r="R22" s="11"/>
      <c r="S22" s="11"/>
      <c r="T22" s="11"/>
      <c r="V22" s="248"/>
      <c r="W22" s="659"/>
      <c r="X22" s="659"/>
      <c r="Y22" s="659"/>
      <c r="Z22" s="659"/>
    </row>
    <row r="23" spans="1:26" ht="15" x14ac:dyDescent="0.25">
      <c r="A23" s="13" t="s">
        <v>16</v>
      </c>
      <c r="B23" s="15">
        <v>521.48638300000005</v>
      </c>
      <c r="C23" s="15">
        <v>1852.6173100000001</v>
      </c>
      <c r="D23" s="15">
        <v>1677.7523180000001</v>
      </c>
      <c r="E23" s="15">
        <v>3577.1305849999999</v>
      </c>
      <c r="F23" s="15">
        <v>2364.854014</v>
      </c>
      <c r="G23" s="15">
        <v>355.11781500000001</v>
      </c>
      <c r="H23" s="15">
        <v>1323.181763</v>
      </c>
      <c r="I23" s="15">
        <v>1764.948801</v>
      </c>
      <c r="J23" s="211">
        <v>4585.6324869999999</v>
      </c>
      <c r="K23" s="211">
        <v>2143.9918659999998</v>
      </c>
      <c r="L23" s="39">
        <v>8083.0862580000012</v>
      </c>
      <c r="M23" s="39">
        <v>1241.3915910000001</v>
      </c>
      <c r="N23" s="39">
        <v>1038.7586200000001</v>
      </c>
      <c r="O23" s="39">
        <v>1192.1541540000001</v>
      </c>
      <c r="P23" s="8">
        <v>1199.780614</v>
      </c>
      <c r="Q23" s="8">
        <v>2359.0307290000001</v>
      </c>
      <c r="R23" s="8">
        <v>1056.562009</v>
      </c>
      <c r="S23" s="8">
        <v>4378.0870750000004</v>
      </c>
      <c r="T23" s="458">
        <v>4020.3491260000001</v>
      </c>
      <c r="U23" s="622">
        <v>3741.1665859999998</v>
      </c>
      <c r="V23" s="622">
        <v>6937.7152400000004</v>
      </c>
      <c r="W23" s="661">
        <v>3262.2553239999907</v>
      </c>
      <c r="X23" s="661">
        <v>1418.286061</v>
      </c>
      <c r="Y23" s="661">
        <v>1762.1054430000002</v>
      </c>
      <c r="Z23" s="661">
        <v>10909.533969</v>
      </c>
    </row>
    <row r="24" spans="1:26" ht="13.5" thickBot="1" x14ac:dyDescent="0.25">
      <c r="A24" s="16" t="s">
        <v>17</v>
      </c>
      <c r="B24" s="17">
        <v>47620.465130999997</v>
      </c>
      <c r="C24" s="17">
        <v>95759.598753999991</v>
      </c>
      <c r="D24" s="17">
        <v>92448.783374999999</v>
      </c>
      <c r="E24" s="17">
        <v>189743.38686300002</v>
      </c>
      <c r="F24" s="17">
        <v>152703.81344399997</v>
      </c>
      <c r="G24" s="17">
        <v>48215.052430999996</v>
      </c>
      <c r="H24" s="17">
        <v>149227.24737000003</v>
      </c>
      <c r="I24" s="17">
        <v>122641.990357</v>
      </c>
      <c r="J24" s="212">
        <v>334367.46598900005</v>
      </c>
      <c r="K24" s="212">
        <v>184049.71859099998</v>
      </c>
      <c r="L24" s="41">
        <v>384873.90667899995</v>
      </c>
      <c r="M24" s="47">
        <v>153790.76728199999</v>
      </c>
      <c r="N24" s="47">
        <v>138623.35573800001</v>
      </c>
      <c r="O24" s="38">
        <v>116624.303348</v>
      </c>
      <c r="P24" s="20">
        <v>245281.906682</v>
      </c>
      <c r="Q24" s="20">
        <v>238074.11091700001</v>
      </c>
      <c r="R24" s="20">
        <v>129108.16991700001</v>
      </c>
      <c r="S24" s="20">
        <v>283141.41593399999</v>
      </c>
      <c r="T24" s="20">
        <v>160043.90973700001</v>
      </c>
      <c r="U24" s="623">
        <v>244813.106103</v>
      </c>
      <c r="V24" s="623">
        <v>334855.37635199999</v>
      </c>
      <c r="W24" s="623">
        <v>234807.540782</v>
      </c>
      <c r="X24" s="623">
        <v>212335.045281</v>
      </c>
      <c r="Y24" s="623">
        <v>181586.16154199999</v>
      </c>
      <c r="Z24" s="623">
        <v>572589.02463</v>
      </c>
    </row>
    <row r="25" spans="1:26" x14ac:dyDescent="0.2">
      <c r="A25" s="252" t="s">
        <v>195</v>
      </c>
      <c r="B25" s="9"/>
      <c r="C25" s="9"/>
      <c r="D25" s="9"/>
      <c r="E25" s="9"/>
      <c r="F25" s="9"/>
      <c r="G25" s="9"/>
      <c r="H25" s="9"/>
      <c r="I25" s="9"/>
      <c r="J25" s="9"/>
      <c r="K25" s="9"/>
      <c r="L25" s="71"/>
      <c r="M25" s="9"/>
      <c r="N25" s="9"/>
      <c r="O25" s="9"/>
      <c r="R25" s="440"/>
      <c r="S25" s="440"/>
      <c r="T25" s="440"/>
      <c r="U25" s="440"/>
      <c r="V25" s="440"/>
    </row>
    <row r="26" spans="1:26" x14ac:dyDescent="0.2">
      <c r="A26" s="19" t="s">
        <v>21</v>
      </c>
      <c r="B26" s="9"/>
      <c r="C26" s="9"/>
      <c r="D26" s="9"/>
      <c r="E26" s="9"/>
      <c r="F26" s="9"/>
      <c r="G26" s="9"/>
      <c r="H26" s="9"/>
      <c r="I26" s="9"/>
      <c r="J26" s="9"/>
      <c r="K26" s="9"/>
      <c r="L26" s="9"/>
      <c r="M26" s="9"/>
      <c r="N26" s="9"/>
      <c r="O26" s="9"/>
    </row>
  </sheetData>
  <phoneticPr fontId="17" type="noConversion"/>
  <hyperlinks>
    <hyperlink ref="A26" location="Kapitalmarkedsstatistik!A1" display="Tilbage til Udlånsvirksomhed" xr:uid="{00000000-0004-0000-0300-000000000000}"/>
  </hyperlinks>
  <pageMargins left="0.74803149606299213" right="0.74803149606299213" top="0.98425196850393704" bottom="0.98425196850393704" header="0" footer="0"/>
  <pageSetup paperSize="9" scale="52"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Ark5">
    <pageSetUpPr fitToPage="1"/>
  </sheetPr>
  <dimension ref="A2:XEQ26"/>
  <sheetViews>
    <sheetView workbookViewId="0">
      <pane xSplit="1" ySplit="4" topLeftCell="O5" activePane="bottomRight" state="frozen"/>
      <selection pane="topRight" activeCell="B1" sqref="B1"/>
      <selection pane="bottomLeft" activeCell="A5" sqref="A5"/>
      <selection pane="bottomRight" activeCell="Y3" sqref="Y3"/>
    </sheetView>
  </sheetViews>
  <sheetFormatPr defaultRowHeight="12.75" x14ac:dyDescent="0.2"/>
  <cols>
    <col min="1" max="1" width="85.5703125" bestFit="1" customWidth="1"/>
    <col min="2" max="11" width="10.7109375" customWidth="1"/>
    <col min="12" max="12" width="11.28515625" bestFit="1" customWidth="1"/>
    <col min="14" max="14" width="11.28515625" bestFit="1" customWidth="1"/>
    <col min="22" max="24" width="10.28515625" bestFit="1" customWidth="1"/>
  </cols>
  <sheetData>
    <row r="2" spans="1:26 16367:16371" x14ac:dyDescent="0.2">
      <c r="A2" s="1" t="s">
        <v>199</v>
      </c>
      <c r="B2" s="9"/>
      <c r="C2" s="9"/>
      <c r="D2" s="9"/>
      <c r="E2" s="9"/>
      <c r="F2" s="9"/>
      <c r="G2" s="9"/>
      <c r="H2" s="9"/>
      <c r="I2" s="9"/>
      <c r="J2" s="9"/>
      <c r="K2" s="9"/>
      <c r="L2" s="9"/>
      <c r="M2" s="9"/>
      <c r="N2" s="9"/>
      <c r="O2" s="9"/>
      <c r="XEN2" s="69"/>
      <c r="XEO2" s="69"/>
      <c r="XEP2" s="69"/>
      <c r="XEQ2" s="69"/>
    </row>
    <row r="3" spans="1:26 16367:16371" s="69" customFormat="1" x14ac:dyDescent="0.2">
      <c r="A3" s="2" t="s">
        <v>0</v>
      </c>
      <c r="B3" s="172">
        <v>1995</v>
      </c>
      <c r="C3" s="172">
        <v>1996</v>
      </c>
      <c r="D3" s="172">
        <v>1997</v>
      </c>
      <c r="E3" s="172">
        <v>1998</v>
      </c>
      <c r="F3" s="172">
        <v>1999</v>
      </c>
      <c r="G3" s="172">
        <v>2000</v>
      </c>
      <c r="H3" s="172">
        <v>2001</v>
      </c>
      <c r="I3" s="172">
        <v>2002</v>
      </c>
      <c r="J3" s="172">
        <v>2003</v>
      </c>
      <c r="K3" s="172">
        <v>2004</v>
      </c>
      <c r="L3" s="173">
        <v>2005</v>
      </c>
      <c r="M3" s="173">
        <v>2006</v>
      </c>
      <c r="N3" s="173">
        <v>2007</v>
      </c>
      <c r="O3" s="173">
        <v>2008</v>
      </c>
      <c r="P3" s="173">
        <v>2009</v>
      </c>
      <c r="Q3" s="173">
        <v>2010</v>
      </c>
      <c r="R3" s="271">
        <v>2011</v>
      </c>
      <c r="S3" s="271">
        <v>2012</v>
      </c>
      <c r="T3" s="271">
        <v>2013</v>
      </c>
      <c r="U3" s="271">
        <v>2014</v>
      </c>
      <c r="V3" s="271">
        <v>2015</v>
      </c>
      <c r="W3" s="173">
        <v>2016</v>
      </c>
      <c r="X3" s="173">
        <v>2017</v>
      </c>
      <c r="Y3" s="173">
        <v>2018</v>
      </c>
      <c r="Z3" s="173">
        <v>2019</v>
      </c>
    </row>
    <row r="4" spans="1:26 16367:16371" s="69" customFormat="1" x14ac:dyDescent="0.2">
      <c r="A4" s="5" t="s">
        <v>1</v>
      </c>
      <c r="B4" s="6">
        <v>29942.586907000001</v>
      </c>
      <c r="C4" s="6">
        <v>37065.958490999998</v>
      </c>
      <c r="D4" s="6">
        <v>43989.090807</v>
      </c>
      <c r="E4" s="6">
        <v>52996.680859000007</v>
      </c>
      <c r="F4" s="6">
        <v>53469.152177999997</v>
      </c>
      <c r="G4" s="6">
        <v>39571.752048000002</v>
      </c>
      <c r="H4" s="6">
        <v>56105.827484000001</v>
      </c>
      <c r="I4" s="6">
        <v>65639.424509999997</v>
      </c>
      <c r="J4" s="7">
        <v>114787.17060200001</v>
      </c>
      <c r="K4" s="7">
        <v>97247.699242999995</v>
      </c>
      <c r="L4" s="39">
        <v>124743.26255100001</v>
      </c>
      <c r="M4" s="7">
        <v>86395.865928000014</v>
      </c>
      <c r="N4" s="7">
        <v>76757.160212000003</v>
      </c>
      <c r="O4" s="7">
        <v>72997.561405999993</v>
      </c>
      <c r="P4" s="8">
        <v>65277.252238000001</v>
      </c>
      <c r="Q4" s="8">
        <v>79912.356379000004</v>
      </c>
      <c r="R4" s="8">
        <v>64294.330368000003</v>
      </c>
      <c r="S4" s="8">
        <v>83245.456265000001</v>
      </c>
      <c r="T4" s="8">
        <v>68630.102278999999</v>
      </c>
      <c r="U4" s="8">
        <v>107327.273695</v>
      </c>
      <c r="V4" s="8">
        <v>125910.43657599999</v>
      </c>
      <c r="W4" s="661">
        <v>117320.63455</v>
      </c>
      <c r="X4" s="661">
        <v>122235.51525099999</v>
      </c>
      <c r="Y4" s="661">
        <v>115303.64190599999</v>
      </c>
      <c r="Z4" s="661">
        <v>132386.288294</v>
      </c>
    </row>
    <row r="5" spans="1:26 16367:16371" s="69" customFormat="1" x14ac:dyDescent="0.2">
      <c r="A5"/>
      <c r="B5" s="9"/>
      <c r="C5" s="9"/>
      <c r="D5" s="9"/>
      <c r="E5" s="9"/>
      <c r="F5" s="9"/>
      <c r="G5" s="9"/>
      <c r="H5" s="9"/>
      <c r="I5" s="9"/>
      <c r="J5" s="9"/>
      <c r="K5" s="9"/>
      <c r="L5" s="40"/>
      <c r="M5" s="9"/>
      <c r="N5" s="9"/>
      <c r="O5" s="9"/>
      <c r="P5" s="9"/>
      <c r="Q5"/>
      <c r="R5"/>
      <c r="S5" s="248"/>
      <c r="T5" s="248"/>
      <c r="U5"/>
      <c r="V5" s="248"/>
      <c r="W5" s="659"/>
      <c r="X5" s="659"/>
      <c r="Y5" s="659"/>
      <c r="Z5" s="659"/>
    </row>
    <row r="6" spans="1:26 16367:16371" x14ac:dyDescent="0.2">
      <c r="A6" t="s">
        <v>2</v>
      </c>
      <c r="B6" s="9">
        <v>2340.2226289999999</v>
      </c>
      <c r="C6" s="9">
        <v>3378.2013040000002</v>
      </c>
      <c r="D6" s="9">
        <v>3415.8682920000001</v>
      </c>
      <c r="E6" s="9">
        <v>3630.072928</v>
      </c>
      <c r="F6" s="9">
        <v>4530.1680649999998</v>
      </c>
      <c r="G6" s="9">
        <v>2375.1799000000001</v>
      </c>
      <c r="H6" s="9">
        <v>3936.862255</v>
      </c>
      <c r="I6" s="9">
        <v>4903.7535809999999</v>
      </c>
      <c r="J6" s="9">
        <v>7070.283934</v>
      </c>
      <c r="K6" s="9">
        <v>5873.6972610000003</v>
      </c>
      <c r="L6" s="40">
        <v>11290.869498</v>
      </c>
      <c r="M6" s="9">
        <v>9460.5892270000004</v>
      </c>
      <c r="N6" s="9">
        <v>7978.8280070000001</v>
      </c>
      <c r="O6" s="9">
        <v>5604.4215879999992</v>
      </c>
      <c r="P6" s="10">
        <v>4052.1458929999999</v>
      </c>
      <c r="Q6" s="10">
        <v>8423.8693729999995</v>
      </c>
      <c r="R6" s="9">
        <v>7812.1622040000002</v>
      </c>
      <c r="S6" s="9">
        <v>10752.76521</v>
      </c>
      <c r="T6" s="9">
        <v>8171.0071250000001</v>
      </c>
      <c r="U6" s="9">
        <v>9452.8019989999993</v>
      </c>
      <c r="V6" s="9">
        <v>16405.791448</v>
      </c>
      <c r="W6" s="660">
        <v>15162.236309</v>
      </c>
      <c r="X6" s="660">
        <v>22458.356994999998</v>
      </c>
      <c r="Y6" s="660">
        <v>16897.520454000001</v>
      </c>
      <c r="Z6" s="660">
        <v>20912.673793000002</v>
      </c>
      <c r="XEM6" s="69"/>
      <c r="XEN6" s="69"/>
      <c r="XEO6" s="69"/>
      <c r="XEP6" s="69"/>
    </row>
    <row r="7" spans="1:26 16367:16371" x14ac:dyDescent="0.2">
      <c r="A7" t="s">
        <v>3</v>
      </c>
      <c r="B7" s="9">
        <v>513.76605600000005</v>
      </c>
      <c r="C7" s="9">
        <v>201.38198199999999</v>
      </c>
      <c r="D7" s="9">
        <v>120.764826</v>
      </c>
      <c r="E7" s="9">
        <v>142.22405800000001</v>
      </c>
      <c r="F7" s="9">
        <v>883.69357400000001</v>
      </c>
      <c r="G7" s="9">
        <v>211.03249600000001</v>
      </c>
      <c r="H7" s="9">
        <v>623.15550499999995</v>
      </c>
      <c r="I7" s="9">
        <v>426.035439</v>
      </c>
      <c r="J7" s="9">
        <v>606.23900100000003</v>
      </c>
      <c r="K7" s="9">
        <v>269.32503000000003</v>
      </c>
      <c r="L7" s="40">
        <v>327.29867000000002</v>
      </c>
      <c r="M7" s="71">
        <v>517.71504000000004</v>
      </c>
      <c r="N7" s="71">
        <v>152.76234099999999</v>
      </c>
      <c r="O7" s="71">
        <v>56.055756000000002</v>
      </c>
      <c r="P7" s="10">
        <v>90.194266999999996</v>
      </c>
      <c r="Q7" s="10">
        <v>63.027755999999997</v>
      </c>
      <c r="R7" s="9">
        <v>163.017662</v>
      </c>
      <c r="S7" s="9">
        <v>170.47947300000001</v>
      </c>
      <c r="T7" s="460">
        <v>651.626485</v>
      </c>
      <c r="U7" s="9">
        <v>188.25367499999999</v>
      </c>
      <c r="V7" s="9">
        <v>262.82128599999999</v>
      </c>
      <c r="W7" s="658">
        <v>178.46428700000001</v>
      </c>
      <c r="X7" s="658">
        <v>1021.3137</v>
      </c>
      <c r="Y7" s="658">
        <v>201.84718799999999</v>
      </c>
      <c r="Z7" s="658">
        <v>120.60334899999999</v>
      </c>
      <c r="XEM7" s="69"/>
      <c r="XEN7" s="69"/>
      <c r="XEO7" s="69"/>
      <c r="XEP7" s="69"/>
    </row>
    <row r="8" spans="1:26 16367:16371" x14ac:dyDescent="0.2">
      <c r="A8" t="s">
        <v>4</v>
      </c>
      <c r="B8" s="9">
        <v>24.029423000000001</v>
      </c>
      <c r="C8" s="9">
        <v>27.444893</v>
      </c>
      <c r="D8" s="9">
        <v>12.435176999999999</v>
      </c>
      <c r="E8" s="9">
        <v>13.509497</v>
      </c>
      <c r="F8" s="9">
        <v>10.484526000000001</v>
      </c>
      <c r="G8" s="9">
        <v>3.797787</v>
      </c>
      <c r="H8" s="9">
        <v>2.059815</v>
      </c>
      <c r="I8" s="9">
        <v>65.125514999999993</v>
      </c>
      <c r="J8" s="9">
        <v>19.441030000000001</v>
      </c>
      <c r="K8" s="9">
        <v>5.3967510000000001</v>
      </c>
      <c r="L8" s="40">
        <v>40.998849999999997</v>
      </c>
      <c r="M8" s="71">
        <v>21.423210999999998</v>
      </c>
      <c r="N8" s="71">
        <v>82.585981000000004</v>
      </c>
      <c r="O8" s="71">
        <v>56.521059999999999</v>
      </c>
      <c r="P8" s="10">
        <v>9.4047800000000006</v>
      </c>
      <c r="Q8" s="10">
        <v>14.261765</v>
      </c>
      <c r="R8" s="9">
        <v>10.252249000000001</v>
      </c>
      <c r="S8" s="9">
        <v>42.198115000000001</v>
      </c>
      <c r="T8" s="462">
        <v>18.147117999999999</v>
      </c>
      <c r="U8" s="9">
        <v>30.412575</v>
      </c>
      <c r="V8" s="9">
        <v>29.118473000000002</v>
      </c>
      <c r="W8" s="660">
        <v>41.023197000000003</v>
      </c>
      <c r="X8" s="660">
        <v>173.57791900000001</v>
      </c>
      <c r="Y8" s="660">
        <v>86.356780000000001</v>
      </c>
      <c r="Z8" s="660">
        <v>61.484465</v>
      </c>
      <c r="XEM8" s="69"/>
      <c r="XEN8" s="69"/>
      <c r="XEO8" s="69"/>
      <c r="XEP8" s="69"/>
    </row>
    <row r="9" spans="1:26 16367:16371" x14ac:dyDescent="0.2">
      <c r="A9" t="s">
        <v>5</v>
      </c>
      <c r="B9" s="9">
        <v>13.806001</v>
      </c>
      <c r="C9" s="9">
        <v>46.060611999999999</v>
      </c>
      <c r="D9" s="9">
        <v>47.783627000000003</v>
      </c>
      <c r="E9" s="9">
        <v>15.438549999999999</v>
      </c>
      <c r="F9" s="9">
        <v>135.199511</v>
      </c>
      <c r="G9" s="9">
        <v>37.641030999999998</v>
      </c>
      <c r="H9" s="9">
        <v>66.120913999999999</v>
      </c>
      <c r="I9" s="9">
        <v>105.00496699999999</v>
      </c>
      <c r="J9" s="9">
        <v>181.72241700000001</v>
      </c>
      <c r="K9" s="9">
        <v>62.216698999999998</v>
      </c>
      <c r="L9" s="40">
        <v>30.327271</v>
      </c>
      <c r="M9" s="71">
        <v>114.905214</v>
      </c>
      <c r="N9" s="71">
        <v>50.262262</v>
      </c>
      <c r="O9" s="71">
        <v>21.417943999999999</v>
      </c>
      <c r="P9" s="10">
        <v>51.510213999999998</v>
      </c>
      <c r="Q9" s="10">
        <v>11.384971</v>
      </c>
      <c r="R9" s="40">
        <v>23.63908</v>
      </c>
      <c r="S9" s="40">
        <v>75.740994000000001</v>
      </c>
      <c r="T9" s="464">
        <v>122.989735</v>
      </c>
      <c r="U9" s="9">
        <v>35.693174999999997</v>
      </c>
      <c r="V9" s="9">
        <v>19.441305</v>
      </c>
      <c r="W9" s="660">
        <v>39.199922000000001</v>
      </c>
      <c r="X9" s="660">
        <v>312.26540299999999</v>
      </c>
      <c r="Y9" s="660">
        <v>39.918711999999999</v>
      </c>
      <c r="Z9" s="660">
        <v>10.840631999999999</v>
      </c>
      <c r="XEM9" s="69"/>
      <c r="XEN9" s="69"/>
      <c r="XEO9" s="69"/>
      <c r="XEP9" s="69"/>
    </row>
    <row r="10" spans="1:26 16367:16371" x14ac:dyDescent="0.2">
      <c r="A10" t="s">
        <v>6</v>
      </c>
      <c r="B10" s="9">
        <v>155.911419</v>
      </c>
      <c r="C10" s="9">
        <v>252.85841500000001</v>
      </c>
      <c r="D10" s="9">
        <v>370.50424099999998</v>
      </c>
      <c r="E10" s="9">
        <v>572.06813599999998</v>
      </c>
      <c r="F10" s="9">
        <v>441.24964199999999</v>
      </c>
      <c r="G10" s="9">
        <v>251.11905300000001</v>
      </c>
      <c r="H10" s="9">
        <v>343.45804700000002</v>
      </c>
      <c r="I10" s="9">
        <v>453.38565999999997</v>
      </c>
      <c r="J10" s="9">
        <v>954.33651599999996</v>
      </c>
      <c r="K10" s="9">
        <v>848.320244</v>
      </c>
      <c r="L10" s="40">
        <v>3414.175021</v>
      </c>
      <c r="M10" s="71">
        <v>2932.2894620000002</v>
      </c>
      <c r="N10" s="71">
        <v>2733.5404720000001</v>
      </c>
      <c r="O10" s="71">
        <v>2017.0276449999999</v>
      </c>
      <c r="P10" s="10">
        <v>1343.772702</v>
      </c>
      <c r="Q10" s="10">
        <v>2747.602198</v>
      </c>
      <c r="R10" s="40">
        <v>1952.4744450000001</v>
      </c>
      <c r="S10" s="40">
        <v>3344.4523199999999</v>
      </c>
      <c r="T10" s="466">
        <v>2259.9662720000001</v>
      </c>
      <c r="U10" s="9">
        <v>2374.1802600000001</v>
      </c>
      <c r="V10" s="9">
        <v>3506.8229299999998</v>
      </c>
      <c r="W10" s="660">
        <v>2280.301289</v>
      </c>
      <c r="X10" s="660">
        <v>3214.822044</v>
      </c>
      <c r="Y10" s="660">
        <v>2569.9460199999999</v>
      </c>
      <c r="Z10" s="660">
        <v>6797.1877990000003</v>
      </c>
    </row>
    <row r="11" spans="1:26 16367:16371" x14ac:dyDescent="0.2">
      <c r="A11" t="s">
        <v>7</v>
      </c>
      <c r="B11" s="9">
        <v>1632.70973</v>
      </c>
      <c r="C11" s="9">
        <v>2850.455402</v>
      </c>
      <c r="D11" s="9">
        <v>2864.3804209999998</v>
      </c>
      <c r="E11" s="9">
        <v>2886.8326870000001</v>
      </c>
      <c r="F11" s="9">
        <v>3059.5408120000002</v>
      </c>
      <c r="G11" s="9">
        <v>1871.5895330000001</v>
      </c>
      <c r="H11" s="9">
        <v>2902.067974</v>
      </c>
      <c r="I11" s="9">
        <v>3854.2020000000002</v>
      </c>
      <c r="J11" s="9">
        <v>5308.5449699999999</v>
      </c>
      <c r="K11" s="9">
        <v>4688.438537</v>
      </c>
      <c r="L11" s="40">
        <v>7478.0696859999998</v>
      </c>
      <c r="M11" s="71">
        <v>5874.2563</v>
      </c>
      <c r="N11" s="71">
        <v>4959.6769510000004</v>
      </c>
      <c r="O11" s="71">
        <v>3453.399183</v>
      </c>
      <c r="P11" s="10">
        <v>2557.2639300000001</v>
      </c>
      <c r="Q11" s="10">
        <v>5587.5926829999999</v>
      </c>
      <c r="R11" s="40">
        <v>5662.7787680000001</v>
      </c>
      <c r="S11" s="40">
        <v>7119.8943079999999</v>
      </c>
      <c r="T11" s="469">
        <v>5118.2775149999998</v>
      </c>
      <c r="U11" s="9">
        <v>6824.2623139999996</v>
      </c>
      <c r="V11" s="9">
        <v>12587.587454</v>
      </c>
      <c r="W11" s="658">
        <v>12623.247614</v>
      </c>
      <c r="X11" s="658">
        <v>17736.377928999998</v>
      </c>
      <c r="Y11" s="658">
        <v>13999.451754000002</v>
      </c>
      <c r="Z11" s="658">
        <v>13922.557548000001</v>
      </c>
    </row>
    <row r="12" spans="1:26 16367:16371" x14ac:dyDescent="0.2">
      <c r="A12" t="s">
        <v>8</v>
      </c>
      <c r="B12" s="9">
        <v>27602.364278000001</v>
      </c>
      <c r="C12" s="9">
        <v>33687.757186999996</v>
      </c>
      <c r="D12" s="9">
        <v>40573.222515000001</v>
      </c>
      <c r="E12" s="9">
        <v>49366.607931000006</v>
      </c>
      <c r="F12" s="9">
        <v>48938.984112999999</v>
      </c>
      <c r="G12" s="9">
        <v>37196.572147999999</v>
      </c>
      <c r="H12" s="9">
        <v>52168.965229000001</v>
      </c>
      <c r="I12" s="9">
        <v>60735.670929</v>
      </c>
      <c r="J12" s="9">
        <v>107716.88666800001</v>
      </c>
      <c r="K12" s="9">
        <v>91374.001982000002</v>
      </c>
      <c r="L12" s="40">
        <v>113452.39305299999</v>
      </c>
      <c r="M12" s="9">
        <v>76935.27670100001</v>
      </c>
      <c r="N12" s="9">
        <v>68778.332204999999</v>
      </c>
      <c r="O12" s="9">
        <v>67393.139817999996</v>
      </c>
      <c r="P12" s="10">
        <v>61225.106345</v>
      </c>
      <c r="Q12" s="10">
        <v>71488.487005999996</v>
      </c>
      <c r="R12" s="40">
        <v>56482.168164000002</v>
      </c>
      <c r="S12" s="40">
        <v>72492.691055000003</v>
      </c>
      <c r="T12" s="40">
        <v>60459.095154000002</v>
      </c>
      <c r="U12" s="9">
        <v>97874.471695999993</v>
      </c>
      <c r="V12" s="9">
        <v>109504.645128</v>
      </c>
      <c r="W12" s="658">
        <v>102158.398241</v>
      </c>
      <c r="X12" s="658">
        <v>99777.158255999995</v>
      </c>
      <c r="Y12" s="658">
        <v>98406.121451999992</v>
      </c>
      <c r="Z12" s="658">
        <v>111473.61450099999</v>
      </c>
    </row>
    <row r="13" spans="1:26 16367:16371" x14ac:dyDescent="0.2">
      <c r="A13" t="s">
        <v>9</v>
      </c>
      <c r="B13" s="9">
        <v>23671.889910000002</v>
      </c>
      <c r="C13" s="9">
        <v>28347.162038999999</v>
      </c>
      <c r="D13" s="9">
        <v>33810.709298000002</v>
      </c>
      <c r="E13" s="9">
        <v>41277.445871000004</v>
      </c>
      <c r="F13" s="9">
        <v>40421.160717999999</v>
      </c>
      <c r="G13" s="9">
        <v>30006.721018</v>
      </c>
      <c r="H13" s="9">
        <v>43079.627078999998</v>
      </c>
      <c r="I13" s="9">
        <v>49678.729514999999</v>
      </c>
      <c r="J13" s="9">
        <v>89454.905064000006</v>
      </c>
      <c r="K13" s="9">
        <v>73791.949286000003</v>
      </c>
      <c r="L13" s="40">
        <v>92325.788004000002</v>
      </c>
      <c r="M13" s="71">
        <v>61482.062416000001</v>
      </c>
      <c r="N13" s="71">
        <v>55128.599344000002</v>
      </c>
      <c r="O13" s="71">
        <v>54752.225697000002</v>
      </c>
      <c r="P13" s="10">
        <v>49333.904693999997</v>
      </c>
      <c r="Q13" s="10">
        <v>56342.51369</v>
      </c>
      <c r="R13" s="40">
        <v>43809.774695</v>
      </c>
      <c r="S13" s="40">
        <v>57486.081682000004</v>
      </c>
      <c r="T13" s="470">
        <v>46153.533101000001</v>
      </c>
      <c r="U13" s="9">
        <v>76968.414078000002</v>
      </c>
      <c r="V13" s="9">
        <v>84448.498047000001</v>
      </c>
      <c r="W13" s="660">
        <v>78171.657359999997</v>
      </c>
      <c r="X13" s="660">
        <v>74991.087767999998</v>
      </c>
      <c r="Y13" s="660">
        <v>74273.033091999998</v>
      </c>
      <c r="Z13" s="660">
        <v>85095.284761999996</v>
      </c>
    </row>
    <row r="14" spans="1:26 16367:16371" x14ac:dyDescent="0.2">
      <c r="A14" t="s">
        <v>10</v>
      </c>
      <c r="B14" s="9">
        <v>3247.0969439999999</v>
      </c>
      <c r="C14" s="9">
        <v>4274.7868209999997</v>
      </c>
      <c r="D14" s="9">
        <v>5341.1860159999997</v>
      </c>
      <c r="E14" s="9">
        <v>6341.9740670000001</v>
      </c>
      <c r="F14" s="9">
        <v>6707.2706829999997</v>
      </c>
      <c r="G14" s="9">
        <v>5846.4854580000001</v>
      </c>
      <c r="H14" s="9">
        <v>7203.0947029999998</v>
      </c>
      <c r="I14" s="9">
        <v>8443.9305380000005</v>
      </c>
      <c r="J14" s="9">
        <v>13291.315116</v>
      </c>
      <c r="K14" s="9">
        <v>12656.971078</v>
      </c>
      <c r="L14" s="40">
        <v>15300.359351999999</v>
      </c>
      <c r="M14" s="71">
        <v>11497.398992</v>
      </c>
      <c r="N14" s="71">
        <v>10497.928459999999</v>
      </c>
      <c r="O14" s="71">
        <v>9786.0280430000003</v>
      </c>
      <c r="P14" s="10">
        <v>8914.1362100000006</v>
      </c>
      <c r="Q14" s="10">
        <v>11521.128500999999</v>
      </c>
      <c r="R14" s="40">
        <v>9882.7021459999996</v>
      </c>
      <c r="S14" s="40">
        <v>11425.380209999999</v>
      </c>
      <c r="T14" s="473">
        <v>11087.427936</v>
      </c>
      <c r="U14" s="9">
        <v>16246.420645</v>
      </c>
      <c r="V14" s="9">
        <v>19905.429893</v>
      </c>
      <c r="W14" s="660">
        <v>19188.197475000001</v>
      </c>
      <c r="X14" s="660">
        <v>19482.404006000001</v>
      </c>
      <c r="Y14" s="660">
        <v>19071.125197999998</v>
      </c>
      <c r="Z14" s="660">
        <v>20348.734109000001</v>
      </c>
    </row>
    <row r="15" spans="1:26 16367:16371" x14ac:dyDescent="0.2">
      <c r="A15" t="s">
        <v>11</v>
      </c>
      <c r="B15" s="9">
        <v>683.37742400000002</v>
      </c>
      <c r="C15" s="9">
        <v>1065.808327</v>
      </c>
      <c r="D15" s="9">
        <v>1421.3272010000001</v>
      </c>
      <c r="E15" s="9">
        <v>1747.187993</v>
      </c>
      <c r="F15" s="9">
        <v>1810.5527119999999</v>
      </c>
      <c r="G15" s="9">
        <v>1343.3656719999999</v>
      </c>
      <c r="H15" s="9">
        <v>1886.2434470000001</v>
      </c>
      <c r="I15" s="9">
        <v>2613.0108759999998</v>
      </c>
      <c r="J15" s="9">
        <v>4970.6664879999998</v>
      </c>
      <c r="K15" s="9">
        <v>4925.0816180000002</v>
      </c>
      <c r="L15" s="40">
        <v>5826.2456970000003</v>
      </c>
      <c r="M15" s="71">
        <v>3955.8152930000001</v>
      </c>
      <c r="N15" s="71">
        <v>3151.8044009999999</v>
      </c>
      <c r="O15" s="71">
        <v>2854.886078</v>
      </c>
      <c r="P15" s="10">
        <v>2977.0654410000002</v>
      </c>
      <c r="Q15" s="10">
        <v>3624.8448149999999</v>
      </c>
      <c r="R15" s="40">
        <v>2789.691323</v>
      </c>
      <c r="S15" s="40">
        <v>3581.229163</v>
      </c>
      <c r="T15" s="474">
        <v>3218.1341170000001</v>
      </c>
      <c r="U15" s="9">
        <v>4659.6369729999997</v>
      </c>
      <c r="V15" s="9">
        <v>5150.7171879999996</v>
      </c>
      <c r="W15" s="660">
        <v>4798.5434059999998</v>
      </c>
      <c r="X15" s="660">
        <v>5303.6664819999996</v>
      </c>
      <c r="Y15" s="660">
        <v>5061.9631619999991</v>
      </c>
      <c r="Z15" s="660">
        <v>6029.5956299999998</v>
      </c>
    </row>
    <row r="16" spans="1:26 16367:16371" x14ac:dyDescent="0.2">
      <c r="A16" s="11"/>
      <c r="B16" s="12"/>
      <c r="C16" s="12"/>
      <c r="D16" s="12"/>
      <c r="E16" s="12"/>
      <c r="F16" s="12"/>
      <c r="G16" s="12"/>
      <c r="H16" s="12"/>
      <c r="I16" s="12"/>
      <c r="J16" s="9"/>
      <c r="K16" s="9"/>
      <c r="L16" s="40"/>
      <c r="M16" s="9"/>
      <c r="N16" s="9"/>
      <c r="O16" s="9"/>
      <c r="P16" s="14"/>
      <c r="Q16" s="11"/>
      <c r="R16" s="11"/>
      <c r="S16" s="11"/>
      <c r="T16" s="11"/>
      <c r="V16" s="248"/>
      <c r="W16" s="659"/>
      <c r="X16" s="659"/>
      <c r="Y16" s="659"/>
      <c r="Z16" s="659"/>
    </row>
    <row r="17" spans="1:26" ht="15" x14ac:dyDescent="0.25">
      <c r="A17" s="13" t="s">
        <v>12</v>
      </c>
      <c r="B17" s="6">
        <v>10063.598451999998</v>
      </c>
      <c r="C17" s="6">
        <v>16986.197353</v>
      </c>
      <c r="D17" s="6">
        <v>20517.977467000001</v>
      </c>
      <c r="E17" s="6">
        <v>20069.135999999999</v>
      </c>
      <c r="F17" s="6">
        <v>23314.023681999999</v>
      </c>
      <c r="G17" s="6">
        <v>11834.813517999999</v>
      </c>
      <c r="H17" s="6">
        <v>17381.683747999999</v>
      </c>
      <c r="I17" s="6">
        <v>16977.607968</v>
      </c>
      <c r="J17" s="7">
        <v>30502.860353</v>
      </c>
      <c r="K17" s="7">
        <v>21498.308617000002</v>
      </c>
      <c r="L17" s="39">
        <v>31196.748759000002</v>
      </c>
      <c r="M17" s="7">
        <v>22293.942341000002</v>
      </c>
      <c r="N17" s="7">
        <v>26561.001351000003</v>
      </c>
      <c r="O17" s="7">
        <v>19569.034348999998</v>
      </c>
      <c r="P17" s="8">
        <v>14957.087407999999</v>
      </c>
      <c r="Q17" s="8">
        <v>15552.146561</v>
      </c>
      <c r="R17" s="8">
        <v>17157.758017</v>
      </c>
      <c r="S17" s="8">
        <v>16362.463338</v>
      </c>
      <c r="T17" s="8">
        <v>19208.032592</v>
      </c>
      <c r="U17" s="622">
        <v>24860.774724999999</v>
      </c>
      <c r="V17" s="622">
        <v>29604.775206999999</v>
      </c>
      <c r="W17" s="661">
        <v>31340.464131000001</v>
      </c>
      <c r="X17" s="661">
        <v>35915.023848999997</v>
      </c>
      <c r="Y17" s="661">
        <v>30099.918169999997</v>
      </c>
      <c r="Z17" s="661">
        <v>35971.256219999996</v>
      </c>
    </row>
    <row r="18" spans="1:26" x14ac:dyDescent="0.2">
      <c r="B18" s="9"/>
      <c r="C18" s="9"/>
      <c r="D18" s="9"/>
      <c r="E18" s="9"/>
      <c r="F18" s="9"/>
      <c r="G18" s="9"/>
      <c r="H18" s="9"/>
      <c r="I18" s="9"/>
      <c r="J18" s="9"/>
      <c r="K18" s="9"/>
      <c r="L18" s="40"/>
      <c r="M18" s="9"/>
      <c r="N18" s="9"/>
      <c r="O18" s="9"/>
      <c r="P18" s="9"/>
      <c r="S18" s="248"/>
      <c r="T18" s="248"/>
      <c r="V18" s="248"/>
      <c r="W18" s="659"/>
      <c r="X18" s="659"/>
      <c r="Y18" s="659"/>
      <c r="Z18" s="659"/>
    </row>
    <row r="19" spans="1:26" x14ac:dyDescent="0.2">
      <c r="A19" t="s">
        <v>13</v>
      </c>
      <c r="B19" s="9">
        <v>2701.2232250000002</v>
      </c>
      <c r="C19" s="9">
        <v>4811.3994579999999</v>
      </c>
      <c r="D19" s="9">
        <v>8357.0331000000006</v>
      </c>
      <c r="E19" s="9">
        <v>10096.659193</v>
      </c>
      <c r="F19" s="9">
        <v>13104.01125</v>
      </c>
      <c r="G19" s="9">
        <v>6787.1790309999997</v>
      </c>
      <c r="H19" s="9">
        <v>10703.101355999999</v>
      </c>
      <c r="I19" s="9">
        <v>9588.6777359999996</v>
      </c>
      <c r="J19" s="9">
        <v>16392.422235999999</v>
      </c>
      <c r="K19" s="9">
        <v>11541.110503</v>
      </c>
      <c r="L19" s="40">
        <v>16511.322155000002</v>
      </c>
      <c r="M19" s="71">
        <v>10616.452452</v>
      </c>
      <c r="N19" s="71">
        <v>12243.191065000001</v>
      </c>
      <c r="O19" s="71">
        <v>9922.2726289999991</v>
      </c>
      <c r="P19" s="10">
        <v>7155.9828729999999</v>
      </c>
      <c r="Q19" s="10">
        <v>4660.6728290000001</v>
      </c>
      <c r="R19" s="40">
        <v>4527.1424200000001</v>
      </c>
      <c r="S19" s="40">
        <v>6651.6592229999997</v>
      </c>
      <c r="T19" s="477">
        <v>8826.9344569999994</v>
      </c>
      <c r="U19" s="483">
        <v>12339.772063</v>
      </c>
      <c r="V19" s="483">
        <v>11125.362249</v>
      </c>
      <c r="W19" s="660">
        <v>9032.453759</v>
      </c>
      <c r="X19" s="660">
        <v>13348.286153999999</v>
      </c>
      <c r="Y19" s="660">
        <v>12247.75893</v>
      </c>
      <c r="Z19" s="660">
        <v>14207.015702999999</v>
      </c>
    </row>
    <row r="20" spans="1:26" x14ac:dyDescent="0.2">
      <c r="A20" t="s">
        <v>14</v>
      </c>
      <c r="B20" s="9">
        <v>1753.4642739999999</v>
      </c>
      <c r="C20" s="9">
        <v>4550.6135919999997</v>
      </c>
      <c r="D20" s="9">
        <v>4004.4818270000001</v>
      </c>
      <c r="E20" s="9">
        <v>3734.2494230000002</v>
      </c>
      <c r="F20" s="9">
        <v>3595.3978400000001</v>
      </c>
      <c r="G20" s="9">
        <v>1402.186346</v>
      </c>
      <c r="H20" s="9">
        <v>1910.3168020000001</v>
      </c>
      <c r="I20" s="9">
        <v>2446.4051079999999</v>
      </c>
      <c r="J20" s="9">
        <v>3496.9560179999999</v>
      </c>
      <c r="K20" s="9">
        <v>2559.4920929999998</v>
      </c>
      <c r="L20" s="40">
        <v>3846.0439990000004</v>
      </c>
      <c r="M20" s="71">
        <v>2389.0962610000001</v>
      </c>
      <c r="N20" s="71">
        <v>3469.210505</v>
      </c>
      <c r="O20" s="71">
        <v>3300.8177970000002</v>
      </c>
      <c r="P20" s="10">
        <v>2497.6502409999998</v>
      </c>
      <c r="Q20" s="10">
        <v>2216.3324899999998</v>
      </c>
      <c r="R20" s="40">
        <v>3336.2193579999998</v>
      </c>
      <c r="S20" s="40">
        <v>1739.7262800000001</v>
      </c>
      <c r="T20" s="478">
        <v>1174.226271</v>
      </c>
      <c r="U20" s="483">
        <v>2675.7873359999999</v>
      </c>
      <c r="V20" s="483">
        <v>3683.6717349999999</v>
      </c>
      <c r="W20" s="660">
        <v>5148.3042960000002</v>
      </c>
      <c r="X20" s="660">
        <v>5840.5240159999994</v>
      </c>
      <c r="Y20" s="660">
        <v>3131.3072619999998</v>
      </c>
      <c r="Z20" s="660">
        <v>3535.0429680000002</v>
      </c>
    </row>
    <row r="21" spans="1:26" x14ac:dyDescent="0.2">
      <c r="A21" t="s">
        <v>15</v>
      </c>
      <c r="B21" s="9">
        <v>5608.9109529999996</v>
      </c>
      <c r="C21" s="9">
        <v>7624.184303</v>
      </c>
      <c r="D21" s="9">
        <v>8156.4625400000004</v>
      </c>
      <c r="E21" s="9">
        <v>6238.2273839999998</v>
      </c>
      <c r="F21" s="9">
        <v>6614.6145919999999</v>
      </c>
      <c r="G21" s="9">
        <v>3645.4481409999999</v>
      </c>
      <c r="H21" s="9">
        <v>4768.26559</v>
      </c>
      <c r="I21" s="9">
        <v>4942.5251239999998</v>
      </c>
      <c r="J21" s="9">
        <v>10613.482099000001</v>
      </c>
      <c r="K21" s="9">
        <v>7397.706021</v>
      </c>
      <c r="L21" s="40">
        <v>10839.382604999999</v>
      </c>
      <c r="M21" s="71">
        <v>9288.3936279999998</v>
      </c>
      <c r="N21" s="71">
        <v>10848.599781000001</v>
      </c>
      <c r="O21" s="71">
        <v>6345.9439229999998</v>
      </c>
      <c r="P21" s="10">
        <v>5303.4542940000001</v>
      </c>
      <c r="Q21" s="10">
        <v>8675.1412419999997</v>
      </c>
      <c r="R21" s="40">
        <v>9294.3962389999997</v>
      </c>
      <c r="S21" s="40">
        <v>7971.0778350000001</v>
      </c>
      <c r="T21" s="481">
        <v>9206.8718640000006</v>
      </c>
      <c r="U21" s="483">
        <v>9845.2153259999995</v>
      </c>
      <c r="V21" s="483">
        <v>14795.741223000001</v>
      </c>
      <c r="W21" s="660">
        <v>16698.617472999998</v>
      </c>
      <c r="X21" s="660">
        <v>16726.213679</v>
      </c>
      <c r="Y21" s="660">
        <v>14720.851977999999</v>
      </c>
      <c r="Z21" s="660">
        <v>18229.197549</v>
      </c>
    </row>
    <row r="22" spans="1:26" x14ac:dyDescent="0.2">
      <c r="A22" s="11"/>
      <c r="B22" s="14"/>
      <c r="C22" s="14"/>
      <c r="D22" s="14"/>
      <c r="E22" s="14"/>
      <c r="F22" s="14"/>
      <c r="G22" s="14"/>
      <c r="H22" s="14"/>
      <c r="I22" s="14"/>
      <c r="J22" s="9"/>
      <c r="K22" s="9"/>
      <c r="L22" s="40"/>
      <c r="M22" s="9"/>
      <c r="N22" s="9"/>
      <c r="O22" s="9"/>
      <c r="P22" s="14"/>
      <c r="Q22" s="11"/>
      <c r="R22" s="11"/>
      <c r="S22" s="11"/>
      <c r="T22" s="11"/>
      <c r="V22" s="248"/>
      <c r="W22" s="659"/>
      <c r="X22" s="659"/>
      <c r="Y22" s="659"/>
      <c r="Z22" s="659"/>
    </row>
    <row r="23" spans="1:26" ht="15" x14ac:dyDescent="0.25">
      <c r="A23" s="13" t="s">
        <v>16</v>
      </c>
      <c r="B23" s="15">
        <v>400.472892</v>
      </c>
      <c r="C23" s="15">
        <v>681.69095100000004</v>
      </c>
      <c r="D23" s="15">
        <v>978.84809900000005</v>
      </c>
      <c r="E23" s="15">
        <v>1191.055034</v>
      </c>
      <c r="F23" s="15">
        <v>1398.5957249999999</v>
      </c>
      <c r="G23" s="15">
        <v>490.571439</v>
      </c>
      <c r="H23" s="15">
        <v>588.32095100000004</v>
      </c>
      <c r="I23" s="15">
        <v>830.89909399999999</v>
      </c>
      <c r="J23" s="7">
        <v>1243.0267879999999</v>
      </c>
      <c r="K23" s="7">
        <v>783.27610600000003</v>
      </c>
      <c r="L23" s="39">
        <v>1850.531794</v>
      </c>
      <c r="M23" s="39">
        <v>665.68190900000002</v>
      </c>
      <c r="N23" s="39">
        <v>961.86594400000001</v>
      </c>
      <c r="O23" s="39">
        <v>343.41353600000002</v>
      </c>
      <c r="P23" s="8">
        <v>459.90260799999999</v>
      </c>
      <c r="Q23" s="8">
        <v>1606.50406</v>
      </c>
      <c r="R23" s="8">
        <v>2015.3445340000001</v>
      </c>
      <c r="S23" s="8">
        <v>775.68374600000004</v>
      </c>
      <c r="T23" s="482">
        <v>999.64137600000004</v>
      </c>
      <c r="U23" s="622">
        <v>1311.4701299999999</v>
      </c>
      <c r="V23" s="622">
        <v>1646.5249899999999</v>
      </c>
      <c r="W23" s="661">
        <f>W24-W4-W17</f>
        <v>1580.004230999999</v>
      </c>
      <c r="X23" s="661">
        <v>2411.1165900000001</v>
      </c>
      <c r="Y23" s="661">
        <v>1371.1145390000001</v>
      </c>
      <c r="Z23" s="661">
        <v>2446.048949</v>
      </c>
    </row>
    <row r="24" spans="1:26" ht="15.75" thickBot="1" x14ac:dyDescent="0.3">
      <c r="A24" s="16" t="s">
        <v>17</v>
      </c>
      <c r="B24" s="17">
        <v>40406.658251000001</v>
      </c>
      <c r="C24" s="17">
        <v>54733.846794999998</v>
      </c>
      <c r="D24" s="17">
        <v>65485.916373</v>
      </c>
      <c r="E24" s="17">
        <v>74256.871893000003</v>
      </c>
      <c r="F24" s="17">
        <v>78181.771584999995</v>
      </c>
      <c r="G24" s="17">
        <v>51897.137004999997</v>
      </c>
      <c r="H24" s="17">
        <v>74075.832183000006</v>
      </c>
      <c r="I24" s="17">
        <v>83447.931572000001</v>
      </c>
      <c r="J24" s="38">
        <v>146533.05774300001</v>
      </c>
      <c r="K24" s="38">
        <v>119529.283966</v>
      </c>
      <c r="L24" s="42">
        <v>157790.54310400001</v>
      </c>
      <c r="M24" s="38">
        <v>109355.49017800001</v>
      </c>
      <c r="N24" s="38">
        <v>104280.02750700001</v>
      </c>
      <c r="O24" s="38">
        <v>92910.009290999995</v>
      </c>
      <c r="P24" s="20">
        <v>80694.242253999997</v>
      </c>
      <c r="Q24" s="20">
        <v>97071.006999999998</v>
      </c>
      <c r="R24" s="20">
        <v>83467.432918999999</v>
      </c>
      <c r="S24" s="20">
        <v>100383.603349</v>
      </c>
      <c r="T24" s="20">
        <v>88837.776247000002</v>
      </c>
      <c r="U24" s="624">
        <v>133499.51855000001</v>
      </c>
      <c r="V24" s="624">
        <v>157161.73677299998</v>
      </c>
      <c r="W24" s="662">
        <v>150241.102912</v>
      </c>
      <c r="X24" s="662">
        <v>160561.65569000001</v>
      </c>
      <c r="Y24" s="662">
        <v>146774.674615</v>
      </c>
      <c r="Z24" s="662">
        <v>170803.593463</v>
      </c>
    </row>
    <row r="25" spans="1:26" x14ac:dyDescent="0.2">
      <c r="A25" s="252" t="s">
        <v>195</v>
      </c>
      <c r="B25" s="9"/>
      <c r="C25" s="9"/>
      <c r="D25" s="9"/>
      <c r="E25" s="9"/>
      <c r="F25" s="9"/>
      <c r="G25" s="9"/>
      <c r="H25" s="9"/>
      <c r="I25" s="9"/>
      <c r="J25" s="9"/>
      <c r="K25" s="9"/>
      <c r="L25" s="9"/>
      <c r="M25" s="9"/>
      <c r="N25" s="9"/>
      <c r="O25" s="9"/>
      <c r="S25" s="440"/>
      <c r="T25" s="440"/>
      <c r="U25" s="440"/>
      <c r="V25" s="440"/>
      <c r="X25" s="10"/>
    </row>
    <row r="26" spans="1:26" x14ac:dyDescent="0.2">
      <c r="A26" s="19" t="s">
        <v>21</v>
      </c>
      <c r="B26" s="9"/>
      <c r="C26" s="9"/>
      <c r="D26" s="9"/>
      <c r="E26" s="9"/>
      <c r="F26" s="9"/>
      <c r="G26" s="9"/>
      <c r="H26" s="9"/>
      <c r="I26" s="9"/>
      <c r="J26" s="9"/>
      <c r="K26" s="9"/>
      <c r="L26" s="9"/>
      <c r="M26" s="9"/>
      <c r="N26" s="9"/>
      <c r="O26" s="9"/>
      <c r="X26" s="10"/>
    </row>
  </sheetData>
  <phoneticPr fontId="17" type="noConversion"/>
  <hyperlinks>
    <hyperlink ref="A26" location="Kapitalmarkedsstatistik!A1" display="Tilbage til Udlånsvirksomhed" xr:uid="{00000000-0004-0000-0400-000000000000}"/>
  </hyperlinks>
  <pageMargins left="0.74803149606299213" right="0.74803149606299213" top="0.98425196850393704" bottom="0.98425196850393704" header="0" footer="0"/>
  <pageSetup paperSize="9" scale="52"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Ark6">
    <pageSetUpPr fitToPage="1"/>
  </sheetPr>
  <dimension ref="A2:Z26"/>
  <sheetViews>
    <sheetView workbookViewId="0">
      <pane xSplit="1" ySplit="4" topLeftCell="S5" activePane="bottomRight" state="frozen"/>
      <selection pane="topRight" activeCell="B1" sqref="B1"/>
      <selection pane="bottomLeft" activeCell="A5" sqref="A5"/>
      <selection pane="bottomRight" activeCell="Y3" sqref="Y3"/>
    </sheetView>
  </sheetViews>
  <sheetFormatPr defaultRowHeight="12.75" x14ac:dyDescent="0.2"/>
  <cols>
    <col min="1" max="1" width="77" bestFit="1" customWidth="1"/>
    <col min="2" max="10" width="10.7109375" customWidth="1"/>
    <col min="12" max="12" width="10.28515625" bestFit="1" customWidth="1"/>
    <col min="14" max="14" width="10.28515625" bestFit="1" customWidth="1"/>
    <col min="21" max="22" width="10.28515625" bestFit="1" customWidth="1"/>
    <col min="23" max="23" width="10.28515625" style="248" bestFit="1" customWidth="1"/>
  </cols>
  <sheetData>
    <row r="2" spans="1:26" x14ac:dyDescent="0.2">
      <c r="A2" s="1" t="s">
        <v>200</v>
      </c>
      <c r="B2" s="9"/>
      <c r="C2" s="9"/>
      <c r="D2" s="9"/>
      <c r="E2" s="9"/>
      <c r="F2" s="9"/>
      <c r="G2" s="9"/>
      <c r="H2" s="9"/>
      <c r="I2" s="9"/>
      <c r="J2" s="9"/>
      <c r="K2" s="9"/>
      <c r="L2" s="9"/>
      <c r="M2" s="9"/>
      <c r="N2" s="9"/>
      <c r="O2" s="9"/>
      <c r="P2" s="9"/>
    </row>
    <row r="3" spans="1:26" x14ac:dyDescent="0.2">
      <c r="A3" s="2" t="s">
        <v>0</v>
      </c>
      <c r="B3" s="172">
        <v>1995</v>
      </c>
      <c r="C3" s="172">
        <v>1996</v>
      </c>
      <c r="D3" s="172">
        <v>1997</v>
      </c>
      <c r="E3" s="172">
        <v>1998</v>
      </c>
      <c r="F3" s="172">
        <v>1999</v>
      </c>
      <c r="G3" s="172">
        <v>2000</v>
      </c>
      <c r="H3" s="172">
        <v>2001</v>
      </c>
      <c r="I3" s="172">
        <v>2002</v>
      </c>
      <c r="J3" s="172">
        <v>2003</v>
      </c>
      <c r="K3" s="172">
        <v>2004</v>
      </c>
      <c r="L3" s="173">
        <v>2005</v>
      </c>
      <c r="M3" s="173">
        <v>2006</v>
      </c>
      <c r="N3" s="173">
        <v>2007</v>
      </c>
      <c r="O3" s="173">
        <v>2008</v>
      </c>
      <c r="P3" s="173">
        <v>2009</v>
      </c>
      <c r="Q3" s="173">
        <v>2010</v>
      </c>
      <c r="R3" s="173">
        <v>2011</v>
      </c>
      <c r="S3" s="173">
        <v>2012</v>
      </c>
      <c r="T3" s="173">
        <v>2013</v>
      </c>
      <c r="U3" s="173">
        <v>2014</v>
      </c>
      <c r="V3" s="173">
        <v>2015</v>
      </c>
      <c r="W3" s="173">
        <v>2016</v>
      </c>
      <c r="X3" s="173">
        <v>2017</v>
      </c>
      <c r="Y3" s="173">
        <v>2018</v>
      </c>
      <c r="Z3" s="173">
        <v>2019</v>
      </c>
    </row>
    <row r="4" spans="1:26" x14ac:dyDescent="0.2">
      <c r="A4" s="5" t="s">
        <v>1</v>
      </c>
      <c r="B4" s="6">
        <v>17259.294038</v>
      </c>
      <c r="C4" s="6">
        <v>17721.850395000001</v>
      </c>
      <c r="D4" s="6">
        <v>18795.352348</v>
      </c>
      <c r="E4" s="6">
        <v>20282.455576</v>
      </c>
      <c r="F4" s="6">
        <v>22272.706346999999</v>
      </c>
      <c r="G4" s="6">
        <v>23315.104290000003</v>
      </c>
      <c r="H4" s="6">
        <v>25443.541849999998</v>
      </c>
      <c r="I4" s="6">
        <v>28230.956485000002</v>
      </c>
      <c r="J4" s="6">
        <v>32795.165474000001</v>
      </c>
      <c r="K4" s="6">
        <v>30569.039529000001</v>
      </c>
      <c r="L4" s="39">
        <v>31393.349649</v>
      </c>
      <c r="M4" s="7">
        <v>32477.152957999999</v>
      </c>
      <c r="N4" s="7">
        <v>30542.43217</v>
      </c>
      <c r="O4" s="7">
        <v>29097.01181</v>
      </c>
      <c r="P4" s="257">
        <v>29867.291046999999</v>
      </c>
      <c r="Q4" s="257">
        <v>31792.201954</v>
      </c>
      <c r="R4" s="257">
        <v>31839.141179999999</v>
      </c>
      <c r="S4" s="257">
        <v>33681.314241</v>
      </c>
      <c r="T4" s="257">
        <v>36215.2189</v>
      </c>
      <c r="U4" s="8">
        <v>37434.796489</v>
      </c>
      <c r="V4" s="8">
        <v>40831.199505999997</v>
      </c>
      <c r="W4" s="8">
        <v>45271.282976000002</v>
      </c>
      <c r="X4" s="8">
        <v>48734.974535000001</v>
      </c>
      <c r="Y4" s="8">
        <v>50535.515526000003</v>
      </c>
      <c r="Z4" s="8">
        <v>54638.004493</v>
      </c>
    </row>
    <row r="5" spans="1:26" x14ac:dyDescent="0.2">
      <c r="B5" s="9"/>
      <c r="C5" s="9"/>
      <c r="D5" s="9"/>
      <c r="E5" s="9"/>
      <c r="F5" s="9"/>
      <c r="G5" s="9"/>
      <c r="H5" s="9"/>
      <c r="I5" s="9"/>
      <c r="J5" s="9"/>
      <c r="K5" s="9"/>
      <c r="L5" s="40"/>
      <c r="M5" s="9"/>
      <c r="N5" s="9"/>
      <c r="O5" s="9"/>
      <c r="P5" s="196"/>
      <c r="Q5" s="250"/>
      <c r="R5" s="250"/>
      <c r="S5" s="250"/>
      <c r="T5" s="250"/>
      <c r="U5" s="217"/>
      <c r="V5" s="217"/>
      <c r="W5" s="217"/>
      <c r="X5" s="217"/>
      <c r="Y5" s="217"/>
      <c r="Z5" s="217"/>
    </row>
    <row r="6" spans="1:26" x14ac:dyDescent="0.2">
      <c r="A6" t="s">
        <v>2</v>
      </c>
      <c r="B6" s="9">
        <v>6403.796386</v>
      </c>
      <c r="C6" s="9">
        <v>7023.9243379999998</v>
      </c>
      <c r="D6" s="9">
        <v>7519.2748310000006</v>
      </c>
      <c r="E6" s="9">
        <v>7866.6528490000001</v>
      </c>
      <c r="F6" s="9">
        <v>8407.8561470000004</v>
      </c>
      <c r="G6" s="9">
        <v>8585.7529770000001</v>
      </c>
      <c r="H6" s="9">
        <v>9500.5732189999981</v>
      </c>
      <c r="I6" s="9">
        <v>10114.154012999999</v>
      </c>
      <c r="J6" s="170">
        <v>10444.797006999999</v>
      </c>
      <c r="K6" s="170">
        <v>11141.367187</v>
      </c>
      <c r="L6" s="40">
        <v>11905.677181999999</v>
      </c>
      <c r="M6" s="9">
        <v>12266.428616000001</v>
      </c>
      <c r="N6" s="9">
        <v>12067.917852999999</v>
      </c>
      <c r="O6" s="9">
        <v>11264.381125</v>
      </c>
      <c r="P6" s="48">
        <v>11751.116760000001</v>
      </c>
      <c r="Q6" s="48">
        <v>11514.238485</v>
      </c>
      <c r="R6" s="48">
        <v>11289.107038</v>
      </c>
      <c r="S6" s="48">
        <v>11713.499809999999</v>
      </c>
      <c r="T6" s="48">
        <v>12425.729665000001</v>
      </c>
      <c r="U6" s="48">
        <v>12383.041981</v>
      </c>
      <c r="V6" s="48">
        <v>13337.142977</v>
      </c>
      <c r="W6" s="48">
        <v>14258.324886</v>
      </c>
      <c r="X6" s="48">
        <v>13974.949369000002</v>
      </c>
      <c r="Y6" s="48">
        <v>14825.887740999999</v>
      </c>
      <c r="Z6" s="48">
        <v>16133.652759000001</v>
      </c>
    </row>
    <row r="7" spans="1:26" x14ac:dyDescent="0.2">
      <c r="A7" t="s">
        <v>3</v>
      </c>
      <c r="B7" s="9">
        <v>3802.346477</v>
      </c>
      <c r="C7" s="9">
        <v>4046.8274980000001</v>
      </c>
      <c r="D7" s="9">
        <v>4209.623165</v>
      </c>
      <c r="E7" s="9">
        <v>4432.947064</v>
      </c>
      <c r="F7" s="9">
        <v>4673.9592400000001</v>
      </c>
      <c r="G7" s="9">
        <v>4855.8437979999999</v>
      </c>
      <c r="H7" s="9">
        <v>5238.3462449999997</v>
      </c>
      <c r="I7" s="9">
        <v>5581.5183349999998</v>
      </c>
      <c r="J7" s="170">
        <v>5823.4657239999997</v>
      </c>
      <c r="K7" s="170">
        <v>5900.9106400000001</v>
      </c>
      <c r="L7" s="40">
        <v>6257.7966729999998</v>
      </c>
      <c r="M7" s="71">
        <v>6291.4843639999999</v>
      </c>
      <c r="N7" s="71">
        <v>6312.2723500000002</v>
      </c>
      <c r="O7" s="71">
        <v>6367.1162340000001</v>
      </c>
      <c r="P7" s="10">
        <v>6126.6222230000003</v>
      </c>
      <c r="Q7" s="10">
        <v>6132.0821029999997</v>
      </c>
      <c r="R7" s="10">
        <v>5962.8336250000002</v>
      </c>
      <c r="S7" s="10">
        <v>6175.0054840000003</v>
      </c>
      <c r="T7" s="461">
        <v>6351.9029920000003</v>
      </c>
      <c r="U7" s="48">
        <v>6258.2444189999997</v>
      </c>
      <c r="V7" s="48">
        <v>6207.9610540000003</v>
      </c>
      <c r="W7" s="48">
        <v>6217.408829</v>
      </c>
      <c r="X7" s="48">
        <v>6439.9261589999996</v>
      </c>
      <c r="Y7" s="48">
        <v>6806.1363629999996</v>
      </c>
      <c r="Z7" s="48">
        <v>7385.5641249999999</v>
      </c>
    </row>
    <row r="8" spans="1:26" x14ac:dyDescent="0.2">
      <c r="A8" t="s">
        <v>4</v>
      </c>
      <c r="B8" s="9">
        <v>232.79262299999999</v>
      </c>
      <c r="C8" s="9">
        <v>278.543319</v>
      </c>
      <c r="D8" s="9">
        <v>288.62541700000003</v>
      </c>
      <c r="E8" s="9">
        <v>296.96918799999997</v>
      </c>
      <c r="F8" s="9">
        <v>314.46895799999999</v>
      </c>
      <c r="G8" s="9">
        <v>330.18032499999998</v>
      </c>
      <c r="H8" s="9">
        <v>339.50323900000001</v>
      </c>
      <c r="I8" s="9">
        <v>353.33296300000001</v>
      </c>
      <c r="J8" s="170">
        <v>368.11845299999999</v>
      </c>
      <c r="K8" s="170">
        <v>383.015625</v>
      </c>
      <c r="L8" s="40">
        <v>411.52356600000002</v>
      </c>
      <c r="M8" s="71">
        <v>401.00866000000002</v>
      </c>
      <c r="N8" s="71">
        <v>407.00381399999998</v>
      </c>
      <c r="O8" s="71">
        <v>415.40475300000003</v>
      </c>
      <c r="P8" s="10">
        <v>420.40297299999997</v>
      </c>
      <c r="Q8" s="10">
        <v>423.650238</v>
      </c>
      <c r="R8" s="10">
        <v>426.75499300000001</v>
      </c>
      <c r="S8" s="10">
        <v>442.30023599999998</v>
      </c>
      <c r="T8" s="463">
        <v>468.78520800000001</v>
      </c>
      <c r="U8" s="48">
        <v>472.59279600000002</v>
      </c>
      <c r="V8" s="48">
        <v>495.11293899999998</v>
      </c>
      <c r="W8" s="48">
        <v>484.342218</v>
      </c>
      <c r="X8" s="48">
        <v>513.44510300000002</v>
      </c>
      <c r="Y8" s="48">
        <v>573.66931599999998</v>
      </c>
      <c r="Z8" s="48">
        <v>652.40167299999996</v>
      </c>
    </row>
    <row r="9" spans="1:26" x14ac:dyDescent="0.2">
      <c r="A9" t="s">
        <v>5</v>
      </c>
      <c r="B9" s="9">
        <v>324.94352900000001</v>
      </c>
      <c r="C9" s="9">
        <v>373.17747400000002</v>
      </c>
      <c r="D9" s="9">
        <v>402.10733299999998</v>
      </c>
      <c r="E9" s="9">
        <v>429.90392800000001</v>
      </c>
      <c r="F9" s="9">
        <v>462.557413</v>
      </c>
      <c r="G9" s="9">
        <v>499.07458300000002</v>
      </c>
      <c r="H9" s="9">
        <v>540.09455100000002</v>
      </c>
      <c r="I9" s="9">
        <v>581.43281899999999</v>
      </c>
      <c r="J9" s="170">
        <v>640.93425200000001</v>
      </c>
      <c r="K9" s="170">
        <v>692.22798299999999</v>
      </c>
      <c r="L9" s="40">
        <v>794.71318700000006</v>
      </c>
      <c r="M9" s="71">
        <v>795.471452</v>
      </c>
      <c r="N9" s="71">
        <v>810.57879000000003</v>
      </c>
      <c r="O9" s="71">
        <v>836.32902799999999</v>
      </c>
      <c r="P9" s="10">
        <v>853.15303500000005</v>
      </c>
      <c r="Q9" s="10">
        <v>963.62193000000002</v>
      </c>
      <c r="R9" s="10">
        <v>987.45710099999997</v>
      </c>
      <c r="S9" s="10">
        <v>1040.596538</v>
      </c>
      <c r="T9" s="465">
        <v>1094.0146050000001</v>
      </c>
      <c r="U9" s="48">
        <v>1126.6371779999999</v>
      </c>
      <c r="V9" s="48">
        <v>1132.3311799999999</v>
      </c>
      <c r="W9" s="48">
        <v>1143.5634010000001</v>
      </c>
      <c r="X9" s="48">
        <v>1186.93876</v>
      </c>
      <c r="Y9" s="48">
        <v>1239.241395</v>
      </c>
      <c r="Z9" s="48">
        <v>1316.486003</v>
      </c>
    </row>
    <row r="10" spans="1:26" x14ac:dyDescent="0.2">
      <c r="A10" t="s">
        <v>6</v>
      </c>
      <c r="B10" s="9">
        <v>1102.044764</v>
      </c>
      <c r="C10" s="9">
        <v>1211.8002730000001</v>
      </c>
      <c r="D10" s="9">
        <v>1274.89141</v>
      </c>
      <c r="E10" s="9">
        <v>1387.503866</v>
      </c>
      <c r="F10" s="9">
        <v>1478.6469300000001</v>
      </c>
      <c r="G10" s="9">
        <v>1567.1941710000001</v>
      </c>
      <c r="H10" s="9">
        <v>1569.676164</v>
      </c>
      <c r="I10" s="9">
        <v>1652.3456630000001</v>
      </c>
      <c r="J10" s="170">
        <v>1757.7815660000001</v>
      </c>
      <c r="K10" s="170">
        <v>1978.5255279999999</v>
      </c>
      <c r="L10" s="40">
        <v>2191.5347789999996</v>
      </c>
      <c r="M10" s="71">
        <v>2583.9706879999999</v>
      </c>
      <c r="N10" s="71">
        <v>2547.3831439999999</v>
      </c>
      <c r="O10" s="71">
        <v>2040.7940400000002</v>
      </c>
      <c r="P10" s="10">
        <v>2358.1709249999999</v>
      </c>
      <c r="Q10" s="10">
        <v>2078.461241</v>
      </c>
      <c r="R10" s="10">
        <v>1850.208871</v>
      </c>
      <c r="S10" s="10">
        <v>1895.464207</v>
      </c>
      <c r="T10" s="467">
        <v>2013.7028439999999</v>
      </c>
      <c r="U10" s="48">
        <v>1905.7734579999999</v>
      </c>
      <c r="V10" s="48">
        <v>2420.0325280000002</v>
      </c>
      <c r="W10" s="48">
        <v>3064.3605120000002</v>
      </c>
      <c r="X10" s="48">
        <v>2104.5968089999997</v>
      </c>
      <c r="Y10" s="48">
        <v>1930.6170179999999</v>
      </c>
      <c r="Z10" s="48">
        <v>2084.6564760000001</v>
      </c>
    </row>
    <row r="11" spans="1:26" x14ac:dyDescent="0.2">
      <c r="A11" t="s">
        <v>7</v>
      </c>
      <c r="B11" s="9">
        <v>941.668993</v>
      </c>
      <c r="C11" s="9">
        <v>1113.5757739999999</v>
      </c>
      <c r="D11" s="9">
        <v>1344.0275059999999</v>
      </c>
      <c r="E11" s="9">
        <v>1319.3288030000001</v>
      </c>
      <c r="F11" s="9">
        <v>1478.223606</v>
      </c>
      <c r="G11" s="9">
        <v>1333.4601</v>
      </c>
      <c r="H11" s="9">
        <v>1812.9530199999999</v>
      </c>
      <c r="I11" s="9">
        <v>1945.5242330000001</v>
      </c>
      <c r="J11" s="170">
        <v>1854.497012</v>
      </c>
      <c r="K11" s="170">
        <v>2186.6874109999999</v>
      </c>
      <c r="L11" s="40">
        <v>2250.1089769999999</v>
      </c>
      <c r="M11" s="71">
        <v>2194.4934520000002</v>
      </c>
      <c r="N11" s="71">
        <v>1990.6797549999999</v>
      </c>
      <c r="O11" s="71">
        <v>1604.7370699999999</v>
      </c>
      <c r="P11" s="10">
        <v>1992.7676039999999</v>
      </c>
      <c r="Q11" s="10">
        <v>1916.422973</v>
      </c>
      <c r="R11" s="10">
        <v>2061.8524480000001</v>
      </c>
      <c r="S11" s="10">
        <v>2160.1333450000002</v>
      </c>
      <c r="T11" s="468">
        <v>2497.324016</v>
      </c>
      <c r="U11" s="48">
        <v>2619.7941300000002</v>
      </c>
      <c r="V11" s="48">
        <v>3081.7052760000001</v>
      </c>
      <c r="W11" s="48">
        <f>W6-W7-W8-W9-W10</f>
        <v>3348.6499260000001</v>
      </c>
      <c r="X11" s="48">
        <v>3730.0425380000006</v>
      </c>
      <c r="Y11" s="48">
        <v>4276.2236489999996</v>
      </c>
      <c r="Z11" s="48">
        <v>4694.5444820000002</v>
      </c>
    </row>
    <row r="12" spans="1:26" x14ac:dyDescent="0.2">
      <c r="A12" t="s">
        <v>8</v>
      </c>
      <c r="B12" s="9">
        <v>10855.497652</v>
      </c>
      <c r="C12" s="9">
        <v>10697.926057000001</v>
      </c>
      <c r="D12" s="9">
        <v>11276.077517</v>
      </c>
      <c r="E12" s="9">
        <v>12415.802726999998</v>
      </c>
      <c r="F12" s="9">
        <v>13864.850200000001</v>
      </c>
      <c r="G12" s="9">
        <v>14729.351313000001</v>
      </c>
      <c r="H12" s="9">
        <v>15942.968631</v>
      </c>
      <c r="I12" s="9">
        <v>18116.802472000003</v>
      </c>
      <c r="J12" s="170">
        <v>22350.368467</v>
      </c>
      <c r="K12" s="170">
        <v>19427.672342000002</v>
      </c>
      <c r="L12" s="40">
        <v>19487.672467</v>
      </c>
      <c r="M12" s="9">
        <v>20210.724341999998</v>
      </c>
      <c r="N12" s="9">
        <v>18474.514317000001</v>
      </c>
      <c r="O12" s="9">
        <v>17832.630685</v>
      </c>
      <c r="P12" s="10">
        <v>18116.174287000002</v>
      </c>
      <c r="Q12" s="10">
        <v>20277.963468999998</v>
      </c>
      <c r="R12" s="10">
        <v>20550.034142</v>
      </c>
      <c r="S12" s="10">
        <v>21967.814430999999</v>
      </c>
      <c r="T12" s="10">
        <v>23789.489234999997</v>
      </c>
      <c r="U12" s="48">
        <v>25051.754508000002</v>
      </c>
      <c r="V12" s="48">
        <v>27494.056529000001</v>
      </c>
      <c r="W12" s="48">
        <v>31012.95809</v>
      </c>
      <c r="X12" s="48">
        <v>34760.025165999999</v>
      </c>
      <c r="Y12" s="48">
        <v>35709.627785000004</v>
      </c>
      <c r="Z12" s="48">
        <v>38504.351734000003</v>
      </c>
    </row>
    <row r="13" spans="1:26" x14ac:dyDescent="0.2">
      <c r="A13" t="s">
        <v>9</v>
      </c>
      <c r="B13" s="9">
        <v>9353.6460530000004</v>
      </c>
      <c r="C13" s="9">
        <v>9250.1135080000004</v>
      </c>
      <c r="D13" s="9">
        <v>9779.353556</v>
      </c>
      <c r="E13" s="9">
        <v>10792.726044999999</v>
      </c>
      <c r="F13" s="9">
        <v>12022.161854</v>
      </c>
      <c r="G13" s="9">
        <v>12728.827402000001</v>
      </c>
      <c r="H13" s="9">
        <v>13775.805910999999</v>
      </c>
      <c r="I13" s="9">
        <v>15612.401774</v>
      </c>
      <c r="J13" s="170">
        <v>19159.772087000001</v>
      </c>
      <c r="K13" s="170">
        <v>16641.113968000001</v>
      </c>
      <c r="L13" s="40">
        <v>16774.747563999998</v>
      </c>
      <c r="M13" s="71">
        <v>17276.009366999999</v>
      </c>
      <c r="N13" s="71">
        <v>15851.374065</v>
      </c>
      <c r="O13" s="71">
        <v>15289.957061999999</v>
      </c>
      <c r="P13" s="10">
        <v>15469.735543000001</v>
      </c>
      <c r="Q13" s="10">
        <v>17257.247926</v>
      </c>
      <c r="R13" s="10">
        <v>17476.658028000002</v>
      </c>
      <c r="S13" s="10">
        <v>18845.132280999998</v>
      </c>
      <c r="T13" s="471">
        <v>20332.129884999998</v>
      </c>
      <c r="U13" s="48">
        <v>21308.172188</v>
      </c>
      <c r="V13" s="48">
        <v>23219.274622000001</v>
      </c>
      <c r="W13" s="48">
        <v>26024.886278999998</v>
      </c>
      <c r="X13" s="48">
        <v>29103.050249</v>
      </c>
      <c r="Y13" s="48">
        <v>29771.932188999999</v>
      </c>
      <c r="Z13" s="48">
        <v>32014.006404</v>
      </c>
    </row>
    <row r="14" spans="1:26" x14ac:dyDescent="0.2">
      <c r="A14" t="s">
        <v>10</v>
      </c>
      <c r="B14" s="9">
        <v>851.43645500000002</v>
      </c>
      <c r="C14" s="9">
        <v>818.81291699999997</v>
      </c>
      <c r="D14" s="9">
        <v>828.57925299999999</v>
      </c>
      <c r="E14" s="9">
        <v>885.86650399999996</v>
      </c>
      <c r="F14" s="9">
        <v>1003.90035</v>
      </c>
      <c r="G14" s="9">
        <v>1087.0709750000001</v>
      </c>
      <c r="H14" s="9">
        <v>1182.670711</v>
      </c>
      <c r="I14" s="9">
        <v>1423.1001650000001</v>
      </c>
      <c r="J14" s="170">
        <v>1889.4540730000001</v>
      </c>
      <c r="K14" s="170">
        <v>1641.278793</v>
      </c>
      <c r="L14" s="40">
        <v>1609.3897620000002</v>
      </c>
      <c r="M14" s="71">
        <v>1804.3481340000001</v>
      </c>
      <c r="N14" s="71">
        <v>1595.511262</v>
      </c>
      <c r="O14" s="71">
        <v>1539.7511979999999</v>
      </c>
      <c r="P14" s="10">
        <v>1552.1473329999999</v>
      </c>
      <c r="Q14" s="10">
        <v>1932.3073999999999</v>
      </c>
      <c r="R14" s="10">
        <v>1988.545719</v>
      </c>
      <c r="S14" s="10">
        <v>1979.0260880000001</v>
      </c>
      <c r="T14" s="472">
        <v>2203.7117320000002</v>
      </c>
      <c r="U14" s="48">
        <v>2413.3008490000002</v>
      </c>
      <c r="V14" s="48">
        <v>2808.5406160000002</v>
      </c>
      <c r="W14" s="48">
        <v>3336.2121990000001</v>
      </c>
      <c r="X14" s="48">
        <v>3813.2034840000006</v>
      </c>
      <c r="Y14" s="48">
        <v>3958.8330089999999</v>
      </c>
      <c r="Z14" s="48">
        <v>4309.9857400000001</v>
      </c>
    </row>
    <row r="15" spans="1:26" x14ac:dyDescent="0.2">
      <c r="A15" t="s">
        <v>11</v>
      </c>
      <c r="B15" s="9">
        <v>650.41514400000005</v>
      </c>
      <c r="C15" s="9">
        <v>628.99963200000002</v>
      </c>
      <c r="D15" s="9">
        <v>668.14470800000004</v>
      </c>
      <c r="E15" s="9">
        <v>737.21017800000004</v>
      </c>
      <c r="F15" s="9">
        <v>838.78799600000002</v>
      </c>
      <c r="G15" s="9">
        <v>913.45293600000002</v>
      </c>
      <c r="H15" s="9">
        <v>984.49200900000005</v>
      </c>
      <c r="I15" s="9">
        <v>1081.3005330000001</v>
      </c>
      <c r="J15" s="170">
        <v>1301.1423070000001</v>
      </c>
      <c r="K15" s="170">
        <v>1145.279581</v>
      </c>
      <c r="L15" s="40">
        <v>1103.5351410000001</v>
      </c>
      <c r="M15" s="71">
        <v>1130.366841</v>
      </c>
      <c r="N15" s="71">
        <v>1027.6289899999999</v>
      </c>
      <c r="O15" s="71">
        <v>1002.922425</v>
      </c>
      <c r="P15" s="10">
        <v>1094.2914109999999</v>
      </c>
      <c r="Q15" s="10">
        <v>1088.4081430000001</v>
      </c>
      <c r="R15" s="10">
        <v>1084.830395</v>
      </c>
      <c r="S15" s="10">
        <v>1143.656062</v>
      </c>
      <c r="T15" s="475">
        <v>1253.647618</v>
      </c>
      <c r="U15" s="48">
        <v>1330.281471</v>
      </c>
      <c r="V15" s="48">
        <v>1466.241291</v>
      </c>
      <c r="W15" s="48">
        <v>1651.859612</v>
      </c>
      <c r="X15" s="48">
        <v>1843.7714329999999</v>
      </c>
      <c r="Y15" s="48">
        <v>1978.8625870000001</v>
      </c>
      <c r="Z15" s="48">
        <v>2180.35959</v>
      </c>
    </row>
    <row r="16" spans="1:26" x14ac:dyDescent="0.2">
      <c r="A16" s="11"/>
      <c r="B16" s="12"/>
      <c r="C16" s="12"/>
      <c r="D16" s="12"/>
      <c r="E16" s="12"/>
      <c r="F16" s="12"/>
      <c r="G16" s="12"/>
      <c r="H16" s="12"/>
      <c r="I16" s="12"/>
      <c r="J16" s="170"/>
      <c r="K16" s="170"/>
      <c r="L16" s="40"/>
      <c r="M16" s="9"/>
      <c r="N16" s="9"/>
      <c r="O16" s="9"/>
      <c r="P16" s="14"/>
      <c r="Q16" s="11"/>
      <c r="R16" s="11"/>
      <c r="S16" s="11"/>
      <c r="T16" s="11"/>
      <c r="U16" s="217"/>
      <c r="V16" s="217"/>
      <c r="W16" s="217"/>
      <c r="X16" s="217"/>
      <c r="Y16" s="217"/>
      <c r="Z16" s="217"/>
    </row>
    <row r="17" spans="1:26" ht="15" x14ac:dyDescent="0.25">
      <c r="A17" s="13" t="s">
        <v>12</v>
      </c>
      <c r="B17" s="6">
        <v>6885.7497829999993</v>
      </c>
      <c r="C17" s="6">
        <v>7879.033203</v>
      </c>
      <c r="D17" s="6">
        <v>9147.2638829999996</v>
      </c>
      <c r="E17" s="6">
        <v>9193.0887060000005</v>
      </c>
      <c r="F17" s="6">
        <v>9565.3456239999996</v>
      </c>
      <c r="G17" s="6">
        <v>10089.282811999999</v>
      </c>
      <c r="H17" s="6">
        <v>11016.808621</v>
      </c>
      <c r="I17" s="6">
        <v>11684.476628</v>
      </c>
      <c r="J17" s="211">
        <v>11485.848935</v>
      </c>
      <c r="K17" s="211">
        <v>10940.519781999999</v>
      </c>
      <c r="L17" s="39">
        <v>11052.683707</v>
      </c>
      <c r="M17" s="7">
        <v>11233.86406</v>
      </c>
      <c r="N17" s="7">
        <v>10616.994280999999</v>
      </c>
      <c r="O17" s="7">
        <v>9568.7900499999996</v>
      </c>
      <c r="P17" s="8">
        <v>9780.3702379999995</v>
      </c>
      <c r="Q17" s="8">
        <v>11387.268260999999</v>
      </c>
      <c r="R17" s="8">
        <v>11451.372230999999</v>
      </c>
      <c r="S17" s="8">
        <v>11716.945567000001</v>
      </c>
      <c r="T17" s="8">
        <v>13007.955943999999</v>
      </c>
      <c r="U17" s="622">
        <v>14475.593283</v>
      </c>
      <c r="V17" s="622">
        <v>15303.306828999999</v>
      </c>
      <c r="W17" s="622">
        <v>16517.099843</v>
      </c>
      <c r="X17" s="622">
        <v>18252.254048999999</v>
      </c>
      <c r="Y17" s="622">
        <v>19289.011064999999</v>
      </c>
      <c r="Z17" s="622">
        <v>20040.625789999998</v>
      </c>
    </row>
    <row r="18" spans="1:26" x14ac:dyDescent="0.2">
      <c r="B18" s="9"/>
      <c r="C18" s="9"/>
      <c r="D18" s="9"/>
      <c r="E18" s="9"/>
      <c r="F18" s="9"/>
      <c r="G18" s="9"/>
      <c r="H18" s="9"/>
      <c r="I18" s="9"/>
      <c r="J18" s="170"/>
      <c r="K18" s="170"/>
      <c r="L18" s="40"/>
      <c r="M18" s="9"/>
      <c r="N18" s="9"/>
      <c r="O18" s="9"/>
      <c r="P18" s="9"/>
      <c r="S18" s="248"/>
      <c r="T18" s="248"/>
      <c r="U18" s="217"/>
      <c r="V18" s="217"/>
      <c r="W18" s="217"/>
      <c r="X18" s="217"/>
      <c r="Y18" s="217"/>
      <c r="Z18" s="217"/>
    </row>
    <row r="19" spans="1:26" x14ac:dyDescent="0.2">
      <c r="A19" t="s">
        <v>13</v>
      </c>
      <c r="B19" s="9">
        <v>2586.2240040000001</v>
      </c>
      <c r="C19" s="9">
        <v>2839.9477659999998</v>
      </c>
      <c r="D19" s="9">
        <v>3387.2518420000001</v>
      </c>
      <c r="E19" s="9">
        <v>3337.4329889999999</v>
      </c>
      <c r="F19" s="9">
        <v>3653.4769930000002</v>
      </c>
      <c r="G19" s="9">
        <v>4102.9229459999997</v>
      </c>
      <c r="H19" s="9">
        <v>3767.1177699999998</v>
      </c>
      <c r="I19" s="9">
        <v>4238.9082330000001</v>
      </c>
      <c r="J19" s="170">
        <v>4528.8281740000002</v>
      </c>
      <c r="K19" s="170">
        <v>4442.299008</v>
      </c>
      <c r="L19" s="40">
        <v>4483.5194899999997</v>
      </c>
      <c r="M19" s="71">
        <v>4475.4777610000001</v>
      </c>
      <c r="N19" s="71">
        <v>4211.6074680000002</v>
      </c>
      <c r="O19" s="71">
        <v>3974.8728759999999</v>
      </c>
      <c r="P19" s="10">
        <v>3596.3684920000001</v>
      </c>
      <c r="Q19" s="10">
        <v>4451.5837600000004</v>
      </c>
      <c r="R19" s="40">
        <v>4283.3398420000003</v>
      </c>
      <c r="S19" s="40">
        <v>4325.1215240000001</v>
      </c>
      <c r="T19" s="476">
        <v>4819.8429589999996</v>
      </c>
      <c r="U19" s="483">
        <v>5156.9237540000004</v>
      </c>
      <c r="V19" s="483">
        <v>5283.7740860000004</v>
      </c>
      <c r="W19" s="483">
        <v>5460.1854190000004</v>
      </c>
      <c r="X19" s="483">
        <v>5781.6617859999997</v>
      </c>
      <c r="Y19" s="483">
        <v>6175.9965600000005</v>
      </c>
      <c r="Z19" s="483">
        <v>6340.3016029999999</v>
      </c>
    </row>
    <row r="20" spans="1:26" x14ac:dyDescent="0.2">
      <c r="A20" t="s">
        <v>14</v>
      </c>
      <c r="B20" s="9">
        <v>1538.9735909999999</v>
      </c>
      <c r="C20" s="9">
        <v>1880.6341629999999</v>
      </c>
      <c r="D20" s="9">
        <v>2053.656133</v>
      </c>
      <c r="E20" s="9">
        <v>2130.0013349999999</v>
      </c>
      <c r="F20" s="9">
        <v>2140.6596479999998</v>
      </c>
      <c r="G20" s="9">
        <v>1994.993258</v>
      </c>
      <c r="H20" s="9">
        <v>2695.349565</v>
      </c>
      <c r="I20" s="9">
        <v>2601.1730090000001</v>
      </c>
      <c r="J20" s="170">
        <v>2197.3722210000001</v>
      </c>
      <c r="K20" s="170">
        <v>2096.8937120000001</v>
      </c>
      <c r="L20" s="40">
        <v>2399.3313039999998</v>
      </c>
      <c r="M20" s="71">
        <v>1953.506723</v>
      </c>
      <c r="N20" s="71">
        <v>1790.6459870000001</v>
      </c>
      <c r="O20" s="71">
        <v>1745.8435379999999</v>
      </c>
      <c r="P20" s="10">
        <v>1969.332901</v>
      </c>
      <c r="Q20" s="10">
        <v>2008.2158509999999</v>
      </c>
      <c r="R20" s="40">
        <v>2196.5695430000001</v>
      </c>
      <c r="S20" s="40">
        <v>2100.7820510000001</v>
      </c>
      <c r="T20" s="479">
        <v>2328.5353650000002</v>
      </c>
      <c r="U20" s="483">
        <v>2884.2277049999998</v>
      </c>
      <c r="V20" s="483">
        <v>3180.270567</v>
      </c>
      <c r="W20" s="483">
        <v>3248.187864</v>
      </c>
      <c r="X20" s="483">
        <v>3273.0050379999998</v>
      </c>
      <c r="Y20" s="483">
        <v>3294.7772570000002</v>
      </c>
      <c r="Z20" s="483">
        <v>3395.7072760000001</v>
      </c>
    </row>
    <row r="21" spans="1:26" x14ac:dyDescent="0.2">
      <c r="A21" t="s">
        <v>15</v>
      </c>
      <c r="B21" s="9">
        <v>2760.5521880000001</v>
      </c>
      <c r="C21" s="9">
        <v>3158.451274</v>
      </c>
      <c r="D21" s="9">
        <v>3706.355908</v>
      </c>
      <c r="E21" s="9">
        <v>3725.6543820000002</v>
      </c>
      <c r="F21" s="9">
        <v>3771.208983</v>
      </c>
      <c r="G21" s="9">
        <v>3991.3666079999998</v>
      </c>
      <c r="H21" s="9">
        <v>4554.3412859999999</v>
      </c>
      <c r="I21" s="9">
        <v>4844.3953860000001</v>
      </c>
      <c r="J21" s="170">
        <v>4759.6485400000001</v>
      </c>
      <c r="K21" s="170">
        <v>4401.3270620000003</v>
      </c>
      <c r="L21" s="40">
        <v>4169.8329130000002</v>
      </c>
      <c r="M21" s="71">
        <v>4804.8795760000003</v>
      </c>
      <c r="N21" s="71">
        <v>4614.7408260000002</v>
      </c>
      <c r="O21" s="71">
        <v>3848.0736360000001</v>
      </c>
      <c r="P21" s="10">
        <v>4214.6688450000001</v>
      </c>
      <c r="Q21" s="10">
        <v>4927.4686499999998</v>
      </c>
      <c r="R21" s="40">
        <v>4971.4628460000004</v>
      </c>
      <c r="S21" s="40">
        <v>5291.0419920000004</v>
      </c>
      <c r="T21" s="480">
        <v>5859.57762</v>
      </c>
      <c r="U21" s="483">
        <v>6434.4418240000005</v>
      </c>
      <c r="V21" s="483">
        <v>6839.2621760000002</v>
      </c>
      <c r="W21" s="483">
        <v>7808.7265600000001</v>
      </c>
      <c r="X21" s="483">
        <v>9197.5872249999993</v>
      </c>
      <c r="Y21" s="483">
        <v>9818.2372479999995</v>
      </c>
      <c r="Z21" s="483">
        <v>10304.616910999999</v>
      </c>
    </row>
    <row r="22" spans="1:26" x14ac:dyDescent="0.2">
      <c r="A22" s="11"/>
      <c r="B22" s="14"/>
      <c r="C22" s="14"/>
      <c r="D22" s="14"/>
      <c r="E22" s="14"/>
      <c r="F22" s="14"/>
      <c r="G22" s="14"/>
      <c r="H22" s="14"/>
      <c r="I22" s="14"/>
      <c r="J22" s="170"/>
      <c r="K22" s="170"/>
      <c r="L22" s="40"/>
      <c r="M22" s="9"/>
      <c r="N22" s="9"/>
      <c r="O22" s="9"/>
      <c r="P22" s="14"/>
      <c r="Q22" s="11"/>
      <c r="R22" s="11"/>
      <c r="S22" s="11"/>
      <c r="T22" s="11"/>
      <c r="U22" s="248"/>
      <c r="V22" s="248"/>
      <c r="X22" s="248"/>
      <c r="Y22" s="248"/>
      <c r="Z22" s="248"/>
    </row>
    <row r="23" spans="1:26" ht="15" x14ac:dyDescent="0.25">
      <c r="A23" s="13" t="s">
        <v>16</v>
      </c>
      <c r="B23" s="15">
        <v>416.88394799999998</v>
      </c>
      <c r="C23" s="15">
        <v>431.520714</v>
      </c>
      <c r="D23" s="15">
        <v>506.522445</v>
      </c>
      <c r="E23" s="15">
        <v>528.83770200000004</v>
      </c>
      <c r="F23" s="15">
        <v>591.42703900000004</v>
      </c>
      <c r="G23" s="15">
        <v>620.28061000000002</v>
      </c>
      <c r="H23" s="15">
        <v>653.07642699999997</v>
      </c>
      <c r="I23" s="15">
        <v>788.887923</v>
      </c>
      <c r="J23" s="211">
        <v>1033.1641199999999</v>
      </c>
      <c r="K23" s="211">
        <v>777.37066700000003</v>
      </c>
      <c r="L23" s="39">
        <v>1106.4094419999999</v>
      </c>
      <c r="M23" s="39">
        <v>990.76249099999995</v>
      </c>
      <c r="N23" s="39">
        <v>821.90221699999995</v>
      </c>
      <c r="O23" s="39">
        <v>805.07120799999996</v>
      </c>
      <c r="P23" s="8">
        <v>834.97974199999999</v>
      </c>
      <c r="Q23" s="8">
        <v>993.65572699999996</v>
      </c>
      <c r="R23" s="8">
        <v>1015.561093</v>
      </c>
      <c r="S23" s="8">
        <v>1156.2336600000001</v>
      </c>
      <c r="T23" s="483">
        <v>1273.6918009999999</v>
      </c>
      <c r="U23" s="622">
        <v>1336.2256580000001</v>
      </c>
      <c r="V23" s="622">
        <v>1426.5990079999999</v>
      </c>
      <c r="W23" s="622">
        <v>1514.7401379999974</v>
      </c>
      <c r="X23" s="622">
        <v>1544.4138429999998</v>
      </c>
      <c r="Y23" s="622">
        <v>1526.1085479999999</v>
      </c>
      <c r="Z23" s="622">
        <v>1544.748116</v>
      </c>
    </row>
    <row r="24" spans="1:26" ht="13.5" thickBot="1" x14ac:dyDescent="0.25">
      <c r="A24" s="16" t="s">
        <v>17</v>
      </c>
      <c r="B24" s="17">
        <v>24561.927768999998</v>
      </c>
      <c r="C24" s="17">
        <v>26032.404311999999</v>
      </c>
      <c r="D24" s="17">
        <v>28449.138676000002</v>
      </c>
      <c r="E24" s="17">
        <v>30004.381984</v>
      </c>
      <c r="F24" s="17">
        <v>32429.479009999999</v>
      </c>
      <c r="G24" s="17">
        <v>34024.667712000002</v>
      </c>
      <c r="H24" s="17">
        <v>37113.426897999998</v>
      </c>
      <c r="I24" s="17">
        <v>40704.321036000001</v>
      </c>
      <c r="J24" s="212">
        <v>45314.178528999997</v>
      </c>
      <c r="K24" s="212">
        <v>42286.929978</v>
      </c>
      <c r="L24" s="41">
        <v>43552.442798000004</v>
      </c>
      <c r="M24" s="47">
        <v>44701.779509</v>
      </c>
      <c r="N24" s="47">
        <v>41981.328668000002</v>
      </c>
      <c r="O24" s="47">
        <v>39470.873068000001</v>
      </c>
      <c r="P24" s="20">
        <v>40482.641026999998</v>
      </c>
      <c r="Q24" s="20">
        <v>44173.125941999999</v>
      </c>
      <c r="R24" s="20">
        <v>44306.074503999997</v>
      </c>
      <c r="S24" s="20">
        <v>46554.493468000001</v>
      </c>
      <c r="T24" s="20">
        <v>50496.866645000002</v>
      </c>
      <c r="U24" s="20">
        <v>53246.615429999998</v>
      </c>
      <c r="V24" s="20">
        <v>57561.105342999996</v>
      </c>
      <c r="W24" s="20">
        <v>63303.122957</v>
      </c>
      <c r="X24" s="20">
        <v>68531.642426999999</v>
      </c>
      <c r="Y24" s="20">
        <v>71350.635139000005</v>
      </c>
      <c r="Z24" s="20">
        <v>76223.378399000008</v>
      </c>
    </row>
    <row r="25" spans="1:26" x14ac:dyDescent="0.2">
      <c r="A25" s="252" t="s">
        <v>195</v>
      </c>
      <c r="B25" s="9"/>
      <c r="C25" s="9"/>
      <c r="D25" s="9"/>
      <c r="E25" s="9"/>
      <c r="F25" s="9"/>
      <c r="G25" s="9"/>
      <c r="H25" s="9"/>
      <c r="I25" s="9"/>
      <c r="J25" s="9"/>
      <c r="K25" s="9"/>
      <c r="L25" s="9"/>
      <c r="M25" s="9"/>
      <c r="N25" s="9"/>
      <c r="O25" s="9"/>
      <c r="P25" s="9"/>
      <c r="Q25" s="440"/>
      <c r="R25" s="440"/>
      <c r="S25" s="440"/>
      <c r="T25" s="440"/>
      <c r="U25" s="440"/>
      <c r="V25" s="440"/>
      <c r="W25" s="440"/>
    </row>
    <row r="26" spans="1:26" x14ac:dyDescent="0.2">
      <c r="A26" s="19" t="s">
        <v>21</v>
      </c>
      <c r="B26" s="9"/>
      <c r="C26" s="9"/>
      <c r="D26" s="9"/>
      <c r="E26" s="9"/>
      <c r="F26" s="9"/>
      <c r="G26" s="9"/>
      <c r="H26" s="9"/>
      <c r="I26" s="9"/>
      <c r="J26" s="9"/>
      <c r="K26" s="9"/>
      <c r="L26" s="9"/>
      <c r="M26" s="9"/>
      <c r="N26" s="9"/>
      <c r="O26" s="9"/>
      <c r="P26" s="9"/>
    </row>
  </sheetData>
  <phoneticPr fontId="17" type="noConversion"/>
  <hyperlinks>
    <hyperlink ref="A26" location="Kapitalmarkedsstatistik!A1" display="Tilbage til Udlånsvirksomhed" xr:uid="{00000000-0004-0000-0500-000000000000}"/>
  </hyperlinks>
  <pageMargins left="0.74803149606299213" right="0.74803149606299213" top="0.98425196850393704" bottom="0.98425196850393704" header="0" footer="0"/>
  <pageSetup paperSize="9" scale="53"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Ark7">
    <pageSetUpPr fitToPage="1"/>
  </sheetPr>
  <dimension ref="A2:Z27"/>
  <sheetViews>
    <sheetView workbookViewId="0">
      <pane xSplit="1" ySplit="4" topLeftCell="R5" activePane="bottomRight" state="frozen"/>
      <selection pane="topRight" activeCell="B1" sqref="B1"/>
      <selection pane="bottomLeft" activeCell="A5" sqref="A5"/>
      <selection pane="bottomRight" activeCell="Y3" sqref="Y3"/>
    </sheetView>
  </sheetViews>
  <sheetFormatPr defaultRowHeight="12.75" x14ac:dyDescent="0.2"/>
  <cols>
    <col min="1" max="1" width="72.140625" bestFit="1" customWidth="1"/>
    <col min="2" max="14" width="9.7109375" customWidth="1"/>
    <col min="21" max="21" width="10" customWidth="1"/>
    <col min="23" max="23" width="9.140625" style="248"/>
  </cols>
  <sheetData>
    <row r="2" spans="1:26" x14ac:dyDescent="0.2">
      <c r="A2" s="1" t="s">
        <v>201</v>
      </c>
      <c r="B2" s="9"/>
      <c r="C2" s="9"/>
      <c r="D2" s="9"/>
      <c r="E2" s="9"/>
      <c r="F2" s="9"/>
      <c r="G2" s="9"/>
      <c r="H2" s="9"/>
      <c r="I2" s="9"/>
      <c r="J2" s="9"/>
      <c r="K2" s="9"/>
      <c r="L2" s="9"/>
      <c r="M2" s="9"/>
      <c r="N2" s="9"/>
      <c r="O2" s="9"/>
    </row>
    <row r="3" spans="1:26" x14ac:dyDescent="0.2">
      <c r="A3" s="2" t="s">
        <v>0</v>
      </c>
      <c r="B3" s="172">
        <v>1995</v>
      </c>
      <c r="C3" s="172">
        <v>1996</v>
      </c>
      <c r="D3" s="172">
        <v>1997</v>
      </c>
      <c r="E3" s="172">
        <v>1998</v>
      </c>
      <c r="F3" s="172">
        <v>1999</v>
      </c>
      <c r="G3" s="172">
        <v>2000</v>
      </c>
      <c r="H3" s="172">
        <v>2001</v>
      </c>
      <c r="I3" s="172">
        <v>2002</v>
      </c>
      <c r="J3" s="172">
        <v>2003</v>
      </c>
      <c r="K3" s="172">
        <v>2004</v>
      </c>
      <c r="L3" s="173">
        <v>2005</v>
      </c>
      <c r="M3" s="173">
        <v>2006</v>
      </c>
      <c r="N3" s="172">
        <v>2007</v>
      </c>
      <c r="O3" s="172">
        <v>2008</v>
      </c>
      <c r="P3" s="172">
        <v>2009</v>
      </c>
      <c r="Q3" s="172">
        <v>2010</v>
      </c>
      <c r="R3" s="181">
        <v>2011</v>
      </c>
      <c r="S3" s="181">
        <v>2012</v>
      </c>
      <c r="T3" s="181">
        <v>2013</v>
      </c>
      <c r="U3" s="181">
        <v>2014</v>
      </c>
      <c r="V3" s="181">
        <v>2015</v>
      </c>
      <c r="W3" s="181">
        <v>2016</v>
      </c>
      <c r="X3" s="181">
        <v>2017</v>
      </c>
      <c r="Y3" s="181">
        <v>2018</v>
      </c>
      <c r="Z3" s="181">
        <v>2019</v>
      </c>
    </row>
    <row r="4" spans="1:26" s="69" customFormat="1" x14ac:dyDescent="0.2">
      <c r="A4" s="5" t="s">
        <v>1</v>
      </c>
      <c r="B4" s="6">
        <v>24481.863443999995</v>
      </c>
      <c r="C4" s="6">
        <v>35338.869643000027</v>
      </c>
      <c r="D4" s="6">
        <v>47510.681102999995</v>
      </c>
      <c r="E4" s="6">
        <v>54842.816116999958</v>
      </c>
      <c r="F4" s="6">
        <v>44089.245236999996</v>
      </c>
      <c r="G4" s="6">
        <v>40843.993271000007</v>
      </c>
      <c r="H4" s="6">
        <v>56064.991999999955</v>
      </c>
      <c r="I4" s="6">
        <v>63469.197204999989</v>
      </c>
      <c r="J4" s="6">
        <v>73215.490218000021</v>
      </c>
      <c r="K4" s="6">
        <v>64816.483368000045</v>
      </c>
      <c r="L4" s="43">
        <v>132451.08796700009</v>
      </c>
      <c r="M4" s="43">
        <v>132982.49922500007</v>
      </c>
      <c r="N4" s="7">
        <v>117670.332071</v>
      </c>
      <c r="O4" s="7">
        <v>83350.38978399997</v>
      </c>
      <c r="P4" s="7">
        <v>65470.747446000016</v>
      </c>
      <c r="Q4" s="7">
        <v>43596.64374900001</v>
      </c>
      <c r="R4" s="7">
        <v>29063.902230000011</v>
      </c>
      <c r="S4" s="7">
        <v>40919.948784999964</v>
      </c>
      <c r="T4" s="7">
        <v>26127.450177999999</v>
      </c>
      <c r="U4" s="7">
        <v>13352.188280999999</v>
      </c>
      <c r="V4" s="7">
        <v>50473.172255000034</v>
      </c>
      <c r="W4" s="7">
        <f>W6+W12</f>
        <v>42395.571639999995</v>
      </c>
      <c r="X4" s="7">
        <v>70944.276288999943</v>
      </c>
      <c r="Y4" s="7">
        <v>73367.500358999983</v>
      </c>
      <c r="Z4" s="7">
        <v>88042.755491999924</v>
      </c>
    </row>
    <row r="5" spans="1:26" s="69" customFormat="1" x14ac:dyDescent="0.2">
      <c r="A5"/>
      <c r="B5" s="9"/>
      <c r="C5" s="9"/>
      <c r="D5" s="9"/>
      <c r="E5" s="9"/>
      <c r="F5" s="9"/>
      <c r="G5" s="9"/>
      <c r="H5" s="9"/>
      <c r="I5" s="9"/>
      <c r="J5" s="9"/>
      <c r="K5" s="9"/>
      <c r="L5" s="44"/>
      <c r="M5" s="44"/>
      <c r="N5" s="9"/>
      <c r="O5" s="9"/>
      <c r="P5" s="9"/>
      <c r="Q5" s="9"/>
      <c r="R5" s="9"/>
      <c r="S5" s="9"/>
      <c r="T5" s="9"/>
      <c r="U5" s="9"/>
      <c r="V5" s="9"/>
      <c r="W5" s="9"/>
      <c r="X5" s="9"/>
      <c r="Y5" s="9"/>
      <c r="Z5" s="9">
        <v>0</v>
      </c>
    </row>
    <row r="6" spans="1:26" x14ac:dyDescent="0.2">
      <c r="A6" t="s">
        <v>2</v>
      </c>
      <c r="B6" s="9">
        <v>4133.061377</v>
      </c>
      <c r="C6" s="9">
        <v>4332.5445930000014</v>
      </c>
      <c r="D6" s="9">
        <v>5091.8944470000006</v>
      </c>
      <c r="E6" s="9">
        <v>7348.2787150000004</v>
      </c>
      <c r="F6" s="9">
        <v>3839.8893900000003</v>
      </c>
      <c r="G6" s="9">
        <v>6348.7870830000029</v>
      </c>
      <c r="H6" s="9">
        <v>7568.2772210000039</v>
      </c>
      <c r="I6" s="9">
        <v>8653.1163290000004</v>
      </c>
      <c r="J6" s="9">
        <v>14138.460529</v>
      </c>
      <c r="K6" s="9">
        <v>17011.561791</v>
      </c>
      <c r="L6" s="44">
        <v>20488.644901999993</v>
      </c>
      <c r="M6" s="44">
        <v>23735.945723000001</v>
      </c>
      <c r="N6" s="9">
        <v>21656.960360000001</v>
      </c>
      <c r="O6" s="9">
        <v>17807.292873000002</v>
      </c>
      <c r="P6" s="9">
        <v>7333.7219099999993</v>
      </c>
      <c r="Q6" s="9">
        <v>5386.8600860000024</v>
      </c>
      <c r="R6" s="9">
        <v>6175.1988039999997</v>
      </c>
      <c r="S6" s="9">
        <v>11284.887654999999</v>
      </c>
      <c r="T6" s="9">
        <v>12571.959696999995</v>
      </c>
      <c r="U6" s="9">
        <v>11138.36246</v>
      </c>
      <c r="V6" s="9">
        <v>12417.912226</v>
      </c>
      <c r="W6" s="9">
        <f>SUM(W7:W11)</f>
        <v>17124.043482000001</v>
      </c>
      <c r="X6" s="9">
        <v>18997.838242999998</v>
      </c>
      <c r="Y6" s="9">
        <v>24446.715336000008</v>
      </c>
      <c r="Z6" s="9">
        <v>30948.942095999981</v>
      </c>
    </row>
    <row r="7" spans="1:26" x14ac:dyDescent="0.2">
      <c r="A7" t="s">
        <v>3</v>
      </c>
      <c r="B7" s="9">
        <v>789.31091399999968</v>
      </c>
      <c r="C7" s="9">
        <v>167.03557800000044</v>
      </c>
      <c r="D7" s="9">
        <v>113.96226400000069</v>
      </c>
      <c r="E7" s="9">
        <v>1265.4459270000007</v>
      </c>
      <c r="F7" s="9">
        <v>-262.85230300000057</v>
      </c>
      <c r="G7" s="9">
        <v>-440.12950599999931</v>
      </c>
      <c r="H7" s="9">
        <v>417.72546800000055</v>
      </c>
      <c r="I7" s="9">
        <v>-1358.6416380000001</v>
      </c>
      <c r="J7" s="9">
        <v>25.133725999999115</v>
      </c>
      <c r="K7" s="9">
        <v>322.92882000000009</v>
      </c>
      <c r="L7" s="45">
        <v>-1151</v>
      </c>
      <c r="M7" s="45">
        <v>-541.16443600000002</v>
      </c>
      <c r="N7" s="9">
        <v>-261.73648700000012</v>
      </c>
      <c r="O7" s="9">
        <v>-1257.9750759999997</v>
      </c>
      <c r="P7" s="9">
        <v>-1729.0301200000004</v>
      </c>
      <c r="Q7" s="9">
        <v>-851.36566799999946</v>
      </c>
      <c r="R7" s="9">
        <v>1144.9603480000005</v>
      </c>
      <c r="S7" s="9">
        <v>3866.8006910000013</v>
      </c>
      <c r="T7" s="9">
        <v>4759.2847889999966</v>
      </c>
      <c r="U7" s="9">
        <v>2737.2130380000008</v>
      </c>
      <c r="V7" s="9">
        <v>4605.1841709999981</v>
      </c>
      <c r="W7" s="9">
        <v>6246.0917590000008</v>
      </c>
      <c r="X7" s="440">
        <v>4206.3623179999968</v>
      </c>
      <c r="Y7" s="440">
        <v>3146.9421480000037</v>
      </c>
      <c r="Z7" s="440">
        <v>5438.0007479999995</v>
      </c>
    </row>
    <row r="8" spans="1:26" x14ac:dyDescent="0.2">
      <c r="A8" t="s">
        <v>4</v>
      </c>
      <c r="B8" s="9">
        <v>214.070019</v>
      </c>
      <c r="C8" s="9">
        <v>136.53770300000002</v>
      </c>
      <c r="D8" s="9">
        <v>70.937596999999982</v>
      </c>
      <c r="E8" s="9">
        <v>400.39617700000002</v>
      </c>
      <c r="F8" s="9">
        <v>38.373474999999985</v>
      </c>
      <c r="G8" s="9">
        <v>111.25045699999998</v>
      </c>
      <c r="H8" s="9">
        <v>-99.942493999999982</v>
      </c>
      <c r="I8" s="9">
        <v>17.071506999999997</v>
      </c>
      <c r="J8" s="9">
        <v>72.390757000000008</v>
      </c>
      <c r="K8" s="9">
        <v>172.58626200000009</v>
      </c>
      <c r="L8" s="45">
        <v>-64.599999999999994</v>
      </c>
      <c r="M8" s="45">
        <v>-70.949966000000018</v>
      </c>
      <c r="N8" s="9">
        <v>-66.529564999999934</v>
      </c>
      <c r="O8" s="9">
        <v>94.402086999999995</v>
      </c>
      <c r="P8" s="9">
        <v>-266.61679899999996</v>
      </c>
      <c r="Q8" s="9">
        <v>-301.42707800000005</v>
      </c>
      <c r="R8" s="9">
        <v>-43.298158000000001</v>
      </c>
      <c r="S8" s="9">
        <v>1110.6886379999999</v>
      </c>
      <c r="T8" s="9">
        <v>1178.0600589999999</v>
      </c>
      <c r="U8" s="9">
        <v>1027.7522589999999</v>
      </c>
      <c r="V8" s="9">
        <v>316.23800999999992</v>
      </c>
      <c r="W8" s="176">
        <v>966</v>
      </c>
      <c r="X8" s="440">
        <v>472.67253200000005</v>
      </c>
      <c r="Y8" s="440">
        <v>848.08834899999965</v>
      </c>
      <c r="Z8" s="440">
        <v>897.66740100000004</v>
      </c>
    </row>
    <row r="9" spans="1:26" x14ac:dyDescent="0.2">
      <c r="A9" t="s">
        <v>5</v>
      </c>
      <c r="B9" s="9">
        <v>540.44028100000003</v>
      </c>
      <c r="C9" s="9">
        <v>307.19371500000005</v>
      </c>
      <c r="D9" s="9">
        <v>603.70314400000007</v>
      </c>
      <c r="E9" s="9">
        <v>650.90909799999986</v>
      </c>
      <c r="F9" s="9">
        <v>640.58624600000007</v>
      </c>
      <c r="G9" s="9">
        <v>1123.7029429999998</v>
      </c>
      <c r="H9" s="9">
        <v>843.38657499999988</v>
      </c>
      <c r="I9" s="9">
        <v>886.85226699999987</v>
      </c>
      <c r="J9" s="9">
        <v>1549.8787910000005</v>
      </c>
      <c r="K9" s="9">
        <v>1567.0970600000001</v>
      </c>
      <c r="L9" s="44">
        <v>1255.4091980000003</v>
      </c>
      <c r="M9" s="44">
        <v>311.57554099999993</v>
      </c>
      <c r="N9" s="9">
        <v>336.62380800000005</v>
      </c>
      <c r="O9" s="9">
        <v>681.70853299999987</v>
      </c>
      <c r="P9" s="9">
        <v>369.74332100000015</v>
      </c>
      <c r="Q9" s="9">
        <v>10.913334999999961</v>
      </c>
      <c r="R9" s="9">
        <v>616.84079500000007</v>
      </c>
      <c r="S9" s="9">
        <v>888.20827599999984</v>
      </c>
      <c r="T9" s="9">
        <v>806.60802799999988</v>
      </c>
      <c r="U9" s="9">
        <v>670.15990899999997</v>
      </c>
      <c r="V9" s="9">
        <v>-276.05560499999979</v>
      </c>
      <c r="W9" s="9">
        <v>-394.27996200000018</v>
      </c>
      <c r="X9" s="440">
        <v>-381.22944599999994</v>
      </c>
      <c r="Y9" s="440">
        <v>-733.92337800000007</v>
      </c>
      <c r="Z9" s="440">
        <v>-599.65810900000008</v>
      </c>
    </row>
    <row r="10" spans="1:26" x14ac:dyDescent="0.2">
      <c r="A10" t="s">
        <v>6</v>
      </c>
      <c r="B10" s="9">
        <v>1003.8623689999997</v>
      </c>
      <c r="C10" s="9">
        <v>1542.7975410000001</v>
      </c>
      <c r="D10" s="9">
        <v>2221.5535320000008</v>
      </c>
      <c r="E10" s="9">
        <v>1637.6278480000001</v>
      </c>
      <c r="F10" s="9">
        <v>706.08929800000055</v>
      </c>
      <c r="G10" s="9">
        <v>1556.7841150000004</v>
      </c>
      <c r="H10" s="9">
        <v>1618.4644519999997</v>
      </c>
      <c r="I10" s="9">
        <v>3373.531986</v>
      </c>
      <c r="J10" s="9">
        <v>6330.6726029999991</v>
      </c>
      <c r="K10" s="9">
        <v>8752.8703969999988</v>
      </c>
      <c r="L10" s="44">
        <v>8957.1290579999986</v>
      </c>
      <c r="M10" s="44">
        <v>7525.3499810000012</v>
      </c>
      <c r="N10" s="9">
        <v>6589.4119379999993</v>
      </c>
      <c r="O10" s="9">
        <v>2669.0296859999994</v>
      </c>
      <c r="P10" s="9">
        <v>488.36576999999897</v>
      </c>
      <c r="Q10" s="9">
        <v>1615.8950690000015</v>
      </c>
      <c r="R10" s="9">
        <v>725.62531000000104</v>
      </c>
      <c r="S10" s="9">
        <v>652.52332999999953</v>
      </c>
      <c r="T10" s="9">
        <v>406.18728199999987</v>
      </c>
      <c r="U10" s="9">
        <v>204.38131099999987</v>
      </c>
      <c r="V10" s="9">
        <v>1092.3626649999987</v>
      </c>
      <c r="W10" s="9">
        <v>712.23168499999883</v>
      </c>
      <c r="X10" s="440">
        <v>253.38442999999961</v>
      </c>
      <c r="Y10" s="440">
        <v>879.40689600000087</v>
      </c>
      <c r="Z10" s="440">
        <v>489.09604900000249</v>
      </c>
    </row>
    <row r="11" spans="1:26" x14ac:dyDescent="0.2">
      <c r="A11" t="s">
        <v>7</v>
      </c>
      <c r="B11" s="9">
        <v>1585.3777939999998</v>
      </c>
      <c r="C11" s="9">
        <v>2178.980055999999</v>
      </c>
      <c r="D11" s="9">
        <v>2081.7379100000003</v>
      </c>
      <c r="E11" s="9">
        <v>3393.899664999999</v>
      </c>
      <c r="F11" s="9">
        <v>2717.6926739999994</v>
      </c>
      <c r="G11" s="9">
        <v>3997.1790739999997</v>
      </c>
      <c r="H11" s="9">
        <v>4788.6432200000008</v>
      </c>
      <c r="I11" s="9">
        <v>5734.3022069999979</v>
      </c>
      <c r="J11" s="9">
        <v>6160.3846519999997</v>
      </c>
      <c r="K11" s="9">
        <v>6196.0792519999977</v>
      </c>
      <c r="L11" s="44">
        <v>11491.726273</v>
      </c>
      <c r="M11" s="44">
        <v>16511.134603000002</v>
      </c>
      <c r="N11" s="9">
        <v>15059.190666</v>
      </c>
      <c r="O11" s="9">
        <v>15620.127643000003</v>
      </c>
      <c r="P11" s="9">
        <v>8471.2597380000007</v>
      </c>
      <c r="Q11" s="9">
        <v>4912.8444280000003</v>
      </c>
      <c r="R11" s="9">
        <v>3731.0705089999988</v>
      </c>
      <c r="S11" s="9">
        <v>4766.6667199999983</v>
      </c>
      <c r="T11" s="9">
        <v>5421.8195389999983</v>
      </c>
      <c r="U11" s="9">
        <v>6498.8559429999987</v>
      </c>
      <c r="V11" s="9">
        <v>6679.4826320000029</v>
      </c>
      <c r="W11" s="176">
        <v>9594</v>
      </c>
      <c r="X11" s="440">
        <v>14446.648408999998</v>
      </c>
      <c r="Y11" s="440">
        <v>20306.201321</v>
      </c>
      <c r="Z11" s="440">
        <v>24723.836006999998</v>
      </c>
    </row>
    <row r="12" spans="1:26" x14ac:dyDescent="0.2">
      <c r="A12" t="s">
        <v>8</v>
      </c>
      <c r="B12" s="9">
        <v>20348.802066999997</v>
      </c>
      <c r="C12" s="9">
        <v>31006.325050000003</v>
      </c>
      <c r="D12" s="9">
        <v>42418.786655999997</v>
      </c>
      <c r="E12" s="9">
        <v>47494.537401999973</v>
      </c>
      <c r="F12" s="9">
        <v>40249.355846999999</v>
      </c>
      <c r="G12" s="9">
        <v>34495.206188000011</v>
      </c>
      <c r="H12" s="9">
        <v>48496.714778999973</v>
      </c>
      <c r="I12" s="9">
        <v>54816.080875999985</v>
      </c>
      <c r="J12" s="9">
        <v>59077.029689000025</v>
      </c>
      <c r="K12" s="9">
        <v>47804.921577000001</v>
      </c>
      <c r="L12" s="44">
        <v>111962.443065</v>
      </c>
      <c r="M12" s="44">
        <v>109246.55350200007</v>
      </c>
      <c r="N12" s="9">
        <v>96013.371711</v>
      </c>
      <c r="O12" s="9">
        <v>65543.096910999971</v>
      </c>
      <c r="P12" s="9">
        <v>58137.025536000016</v>
      </c>
      <c r="Q12" s="9">
        <v>38209.783663000009</v>
      </c>
      <c r="R12" s="9">
        <v>22888.703426000011</v>
      </c>
      <c r="S12" s="9">
        <v>29635.061129999965</v>
      </c>
      <c r="T12" s="9">
        <v>13555.490481000003</v>
      </c>
      <c r="U12" s="9">
        <v>2213.8258209999985</v>
      </c>
      <c r="V12" s="9">
        <v>38055.26002899999</v>
      </c>
      <c r="W12" s="9">
        <f>SUM(W13:W15)</f>
        <v>25271.528157999997</v>
      </c>
      <c r="X12" s="9">
        <v>51946.438045999945</v>
      </c>
      <c r="Y12" s="9">
        <v>48920.785022999989</v>
      </c>
      <c r="Z12" s="9">
        <v>57093.81339600002</v>
      </c>
    </row>
    <row r="13" spans="1:26" x14ac:dyDescent="0.2">
      <c r="A13" t="s">
        <v>9</v>
      </c>
      <c r="B13" s="9">
        <v>17571.744823999994</v>
      </c>
      <c r="C13" s="9">
        <v>27566.480522000005</v>
      </c>
      <c r="D13" s="9">
        <v>37924.256185999999</v>
      </c>
      <c r="E13" s="9">
        <v>41251.318802999987</v>
      </c>
      <c r="F13" s="9">
        <v>33893.927518999997</v>
      </c>
      <c r="G13" s="9">
        <v>28507.252182999997</v>
      </c>
      <c r="H13" s="9">
        <v>40301.044630999982</v>
      </c>
      <c r="I13" s="9">
        <v>43986.860969000001</v>
      </c>
      <c r="J13" s="9">
        <v>47206.017650000009</v>
      </c>
      <c r="K13" s="9">
        <v>35190.077311000001</v>
      </c>
      <c r="L13" s="44">
        <v>85533.772761000029</v>
      </c>
      <c r="M13" s="44">
        <v>86234.517653999996</v>
      </c>
      <c r="N13" s="9">
        <v>78737.517909999995</v>
      </c>
      <c r="O13" s="9">
        <v>54738.588243999984</v>
      </c>
      <c r="P13" s="9">
        <v>49317.679626000012</v>
      </c>
      <c r="Q13" s="9">
        <v>33661.641222000006</v>
      </c>
      <c r="R13" s="9">
        <v>19745.46834000001</v>
      </c>
      <c r="S13" s="9">
        <v>26453.038921999963</v>
      </c>
      <c r="T13" s="9">
        <v>11484.576832000002</v>
      </c>
      <c r="U13" s="9">
        <v>510.54845399999977</v>
      </c>
      <c r="V13" s="9">
        <v>29195.60994000002</v>
      </c>
      <c r="W13" s="9">
        <v>16592.033081999994</v>
      </c>
      <c r="X13" s="440">
        <v>33725.402087999995</v>
      </c>
      <c r="Y13" s="440">
        <v>34145.681644000011</v>
      </c>
      <c r="Z13" s="440">
        <v>43285.083967999977</v>
      </c>
    </row>
    <row r="14" spans="1:26" x14ac:dyDescent="0.2">
      <c r="A14" t="s">
        <v>10</v>
      </c>
      <c r="B14" s="9">
        <v>1832.1215639999991</v>
      </c>
      <c r="C14" s="9">
        <v>1918.7273820000003</v>
      </c>
      <c r="D14" s="9">
        <v>2755.1747409999989</v>
      </c>
      <c r="E14" s="9">
        <v>4059.8449330000008</v>
      </c>
      <c r="F14" s="9">
        <v>4319.7508450000014</v>
      </c>
      <c r="G14" s="9">
        <v>4561.190313000001</v>
      </c>
      <c r="H14" s="9">
        <v>6216.520069000002</v>
      </c>
      <c r="I14" s="9">
        <v>7789.0839999999989</v>
      </c>
      <c r="J14" s="9">
        <v>7618.0064400000019</v>
      </c>
      <c r="K14" s="9">
        <v>7916.1728810000004</v>
      </c>
      <c r="L14" s="44">
        <v>18185.961008999999</v>
      </c>
      <c r="M14" s="44">
        <v>17168.516476999997</v>
      </c>
      <c r="N14" s="9">
        <v>12715.211291000003</v>
      </c>
      <c r="O14" s="9">
        <v>7472.8720139999969</v>
      </c>
      <c r="P14" s="9">
        <v>4709.5887249999987</v>
      </c>
      <c r="Q14" s="9">
        <v>1843.8999560000027</v>
      </c>
      <c r="R14" s="9">
        <v>1640.1664310000012</v>
      </c>
      <c r="S14" s="9">
        <v>1111.8485510000014</v>
      </c>
      <c r="T14" s="9">
        <v>1481.8272709999997</v>
      </c>
      <c r="U14" s="9">
        <v>1942.3221999999996</v>
      </c>
      <c r="V14" s="9">
        <v>7911.3608489999951</v>
      </c>
      <c r="W14" s="9">
        <v>8390.6402290000024</v>
      </c>
      <c r="X14" s="440">
        <v>14762.087631999995</v>
      </c>
      <c r="Y14" s="440">
        <v>11300.844112000004</v>
      </c>
      <c r="Z14" s="440">
        <v>9584.0843250000034</v>
      </c>
    </row>
    <row r="15" spans="1:26" x14ac:dyDescent="0.2">
      <c r="A15" t="s">
        <v>11</v>
      </c>
      <c r="B15" s="9">
        <v>944.93567899999994</v>
      </c>
      <c r="C15" s="9">
        <v>1521.1171460000005</v>
      </c>
      <c r="D15" s="9">
        <v>1739.3557289999997</v>
      </c>
      <c r="E15" s="9">
        <v>2183.3736660000004</v>
      </c>
      <c r="F15" s="9">
        <v>2035.6774830000004</v>
      </c>
      <c r="G15" s="9">
        <v>1426.763692</v>
      </c>
      <c r="H15" s="9">
        <v>1979.1500790000005</v>
      </c>
      <c r="I15" s="9">
        <v>3040.1359069999994</v>
      </c>
      <c r="J15" s="9">
        <v>4253.0055990000001</v>
      </c>
      <c r="K15" s="9">
        <v>4698.6713850000015</v>
      </c>
      <c r="L15" s="44">
        <v>8242.7092950000006</v>
      </c>
      <c r="M15" s="44">
        <v>5843.5193710000012</v>
      </c>
      <c r="N15" s="9">
        <v>4560.6425100000006</v>
      </c>
      <c r="O15" s="9">
        <v>3331.6366530000005</v>
      </c>
      <c r="P15" s="9">
        <v>4109.7571850000004</v>
      </c>
      <c r="Q15" s="9">
        <v>2704.2424849999989</v>
      </c>
      <c r="R15" s="9">
        <v>1503.0686549999991</v>
      </c>
      <c r="S15" s="9">
        <v>2070.1736570000003</v>
      </c>
      <c r="T15" s="9">
        <v>589.08637799999951</v>
      </c>
      <c r="U15" s="9">
        <v>-239.04483300000061</v>
      </c>
      <c r="V15" s="9">
        <v>948.28924000000029</v>
      </c>
      <c r="W15" s="9">
        <v>288.85484699999984</v>
      </c>
      <c r="X15" s="440">
        <v>3458.9483260000006</v>
      </c>
      <c r="Y15" s="440">
        <v>3474.2592670000017</v>
      </c>
      <c r="Z15" s="440">
        <v>4224.6451030000026</v>
      </c>
    </row>
    <row r="16" spans="1:26" x14ac:dyDescent="0.2">
      <c r="A16" s="11"/>
      <c r="B16" s="12"/>
      <c r="C16" s="12"/>
      <c r="D16" s="12"/>
      <c r="E16" s="12"/>
      <c r="F16" s="12"/>
      <c r="G16" s="12"/>
      <c r="H16" s="12"/>
      <c r="I16" s="12"/>
      <c r="J16" s="12"/>
      <c r="K16" s="12"/>
      <c r="L16" s="44"/>
      <c r="M16" s="44"/>
      <c r="N16" s="14"/>
      <c r="O16" s="14"/>
      <c r="P16" s="14"/>
      <c r="Q16" s="14"/>
      <c r="R16" s="14"/>
      <c r="S16" s="14"/>
      <c r="T16" s="14"/>
      <c r="U16" s="14"/>
      <c r="V16" s="14"/>
      <c r="W16" s="14"/>
      <c r="X16" s="14"/>
      <c r="Y16" s="14"/>
      <c r="Z16" s="14">
        <v>0</v>
      </c>
    </row>
    <row r="17" spans="1:26" x14ac:dyDescent="0.2">
      <c r="A17" s="13" t="s">
        <v>12</v>
      </c>
      <c r="B17" s="6">
        <v>1562.1140740000046</v>
      </c>
      <c r="C17" s="6">
        <v>1967.5661170000049</v>
      </c>
      <c r="D17" s="6">
        <v>5131.4124349999947</v>
      </c>
      <c r="E17" s="6">
        <v>8689.0141659999881</v>
      </c>
      <c r="F17" s="6">
        <v>10081.905032000011</v>
      </c>
      <c r="G17" s="6">
        <v>8066.2320469999995</v>
      </c>
      <c r="H17" s="6">
        <v>15697.809006999996</v>
      </c>
      <c r="I17" s="6">
        <v>20803.297381999997</v>
      </c>
      <c r="J17" s="6">
        <v>21404.560000000001</v>
      </c>
      <c r="K17" s="6">
        <v>17444.002539999994</v>
      </c>
      <c r="L17" s="43">
        <v>27734.623311000003</v>
      </c>
      <c r="M17" s="43">
        <v>27153.451115999997</v>
      </c>
      <c r="N17" s="7">
        <v>52168.244178999994</v>
      </c>
      <c r="O17" s="7">
        <v>71476.981163999997</v>
      </c>
      <c r="P17" s="7">
        <v>43531.785650999998</v>
      </c>
      <c r="Q17" s="7">
        <v>17971.197557999996</v>
      </c>
      <c r="R17" s="7">
        <v>10871.45234</v>
      </c>
      <c r="S17" s="7">
        <v>8919.6793170000055</v>
      </c>
      <c r="T17" s="7">
        <v>3365.4617080000039</v>
      </c>
      <c r="U17" s="7">
        <v>8808.9346160000023</v>
      </c>
      <c r="V17" s="7">
        <v>-2392.6177760000046</v>
      </c>
      <c r="W17" s="7">
        <v>-6849.1595010000055</v>
      </c>
      <c r="X17" s="7">
        <v>-3799.6245670000026</v>
      </c>
      <c r="Y17" s="7">
        <v>-657.83418299999175</v>
      </c>
      <c r="Z17" s="7">
        <v>-249.13089999998192</v>
      </c>
    </row>
    <row r="18" spans="1:26" x14ac:dyDescent="0.2">
      <c r="B18" s="9"/>
      <c r="C18" s="9"/>
      <c r="D18" s="9"/>
      <c r="E18" s="9"/>
      <c r="F18" s="9"/>
      <c r="G18" s="9"/>
      <c r="H18" s="9"/>
      <c r="I18" s="9"/>
      <c r="J18" s="9"/>
      <c r="K18" s="9"/>
      <c r="L18" s="44"/>
      <c r="M18" s="44"/>
      <c r="N18" s="9"/>
      <c r="O18" s="9"/>
      <c r="P18" s="9"/>
      <c r="Q18" s="9"/>
      <c r="R18" s="9"/>
      <c r="S18" s="9"/>
      <c r="T18" s="9"/>
      <c r="U18" s="9"/>
      <c r="V18" s="9"/>
      <c r="W18" s="9"/>
      <c r="X18" s="9"/>
      <c r="Y18" s="9"/>
      <c r="Z18" s="9">
        <v>0</v>
      </c>
    </row>
    <row r="19" spans="1:26" x14ac:dyDescent="0.2">
      <c r="A19" t="s">
        <v>13</v>
      </c>
      <c r="B19" s="9">
        <v>2383.5538129999982</v>
      </c>
      <c r="C19" s="9">
        <v>1457.6511229999992</v>
      </c>
      <c r="D19" s="9">
        <v>3673.2621729999969</v>
      </c>
      <c r="E19" s="9">
        <v>6297.127330999997</v>
      </c>
      <c r="F19" s="9">
        <v>6154.6001429999997</v>
      </c>
      <c r="G19" s="9">
        <v>5823.0707529999991</v>
      </c>
      <c r="H19" s="9">
        <v>8961.821734000001</v>
      </c>
      <c r="I19" s="9">
        <v>13791.866381000002</v>
      </c>
      <c r="J19" s="9">
        <v>11265.928968999999</v>
      </c>
      <c r="K19" s="9">
        <v>10381.322090999996</v>
      </c>
      <c r="L19" s="44">
        <v>12613.343235999986</v>
      </c>
      <c r="M19" s="44">
        <v>14560.678125</v>
      </c>
      <c r="N19" s="9">
        <v>25495.77266699999</v>
      </c>
      <c r="O19" s="9">
        <v>24456.444729999996</v>
      </c>
      <c r="P19" s="9">
        <v>20650.342288999997</v>
      </c>
      <c r="Q19" s="9">
        <v>4815.4231709999995</v>
      </c>
      <c r="R19" s="9">
        <v>1382.6501229999985</v>
      </c>
      <c r="S19" s="9">
        <v>2358.5468110000047</v>
      </c>
      <c r="T19" s="9">
        <v>-514.1728929999972</v>
      </c>
      <c r="U19" s="9">
        <v>-63.010597000001326</v>
      </c>
      <c r="V19" s="9">
        <v>-498.78729399999884</v>
      </c>
      <c r="W19" s="9">
        <v>-1910.4367230000016</v>
      </c>
      <c r="X19" s="9">
        <v>-2792.1922599999971</v>
      </c>
      <c r="Y19" s="9">
        <v>-3055.1479769999978</v>
      </c>
      <c r="Z19" s="9">
        <v>-2066.2969560000001</v>
      </c>
    </row>
    <row r="20" spans="1:26" x14ac:dyDescent="0.2">
      <c r="A20" t="s">
        <v>14</v>
      </c>
      <c r="B20" s="9">
        <v>95.134576999999808</v>
      </c>
      <c r="C20" s="9">
        <v>826.98786299999915</v>
      </c>
      <c r="D20" s="9">
        <v>548.23194700000022</v>
      </c>
      <c r="E20" s="9">
        <v>-157.61838399999942</v>
      </c>
      <c r="F20" s="9">
        <v>1227.9897510000005</v>
      </c>
      <c r="G20" s="9">
        <v>441.14848400000028</v>
      </c>
      <c r="H20" s="9">
        <v>1717.1149880000007</v>
      </c>
      <c r="I20" s="9">
        <v>84.098117000000457</v>
      </c>
      <c r="J20" s="9">
        <v>3285.692599</v>
      </c>
      <c r="K20" s="9">
        <v>60.936577000000398</v>
      </c>
      <c r="L20" s="45">
        <v>-890.3</v>
      </c>
      <c r="M20" s="45">
        <v>1260.8291249999993</v>
      </c>
      <c r="N20" s="9">
        <v>3889.4972220000009</v>
      </c>
      <c r="O20" s="9">
        <v>4176.5904099999998</v>
      </c>
      <c r="P20" s="9">
        <v>-89.971406999999772</v>
      </c>
      <c r="Q20" s="9">
        <v>3542.6661330000006</v>
      </c>
      <c r="R20" s="9">
        <v>1750.5062300000009</v>
      </c>
      <c r="S20" s="9">
        <v>1229.5566039999994</v>
      </c>
      <c r="T20" s="9">
        <v>2487.0810989999986</v>
      </c>
      <c r="U20" s="9">
        <v>1270.1782959999996</v>
      </c>
      <c r="V20" s="9">
        <v>-2429.7774679999998</v>
      </c>
      <c r="W20" s="9">
        <v>-5197.1289470000011</v>
      </c>
      <c r="X20" s="9">
        <v>-4646.1917849999991</v>
      </c>
      <c r="Y20" s="9">
        <v>958.223297</v>
      </c>
      <c r="Z20" s="9">
        <v>300.16136000000051</v>
      </c>
    </row>
    <row r="21" spans="1:26" x14ac:dyDescent="0.2">
      <c r="A21" t="s">
        <v>15</v>
      </c>
      <c r="B21" s="9">
        <v>-916.57431599999973</v>
      </c>
      <c r="C21" s="9">
        <v>-317.07286899999872</v>
      </c>
      <c r="D21" s="9">
        <v>909.91831499999853</v>
      </c>
      <c r="E21" s="9">
        <v>2549.5052189999974</v>
      </c>
      <c r="F21" s="9">
        <v>2699.3151380000004</v>
      </c>
      <c r="G21" s="9">
        <v>1802.0128099999997</v>
      </c>
      <c r="H21" s="9">
        <v>5018.8722850000004</v>
      </c>
      <c r="I21" s="9">
        <v>6927.3328839999995</v>
      </c>
      <c r="J21" s="9">
        <v>6852.9384319999999</v>
      </c>
      <c r="K21" s="9">
        <v>7001.7438719999964</v>
      </c>
      <c r="L21" s="44">
        <v>16011.550289999999</v>
      </c>
      <c r="M21" s="44">
        <v>11331.943865999998</v>
      </c>
      <c r="N21" s="9">
        <v>22782.974290000002</v>
      </c>
      <c r="O21" s="9">
        <v>42843.946024000004</v>
      </c>
      <c r="P21" s="9">
        <v>22971.414768999999</v>
      </c>
      <c r="Q21" s="9">
        <v>9613.1082539999952</v>
      </c>
      <c r="R21" s="9">
        <v>7738.2959870000013</v>
      </c>
      <c r="S21" s="9">
        <v>5331.5759020000023</v>
      </c>
      <c r="T21" s="9">
        <v>1392.5535020000025</v>
      </c>
      <c r="U21" s="9">
        <v>7601.7669170000036</v>
      </c>
      <c r="V21" s="9">
        <v>535.94698600000265</v>
      </c>
      <c r="W21" s="9">
        <v>719.49477200000092</v>
      </c>
      <c r="X21" s="9">
        <v>3638.7594779999999</v>
      </c>
      <c r="Y21" s="9">
        <v>1439.0904969999992</v>
      </c>
      <c r="Z21" s="9">
        <v>1517.0046959999981</v>
      </c>
    </row>
    <row r="22" spans="1:26" x14ac:dyDescent="0.2">
      <c r="A22" s="11"/>
      <c r="B22" s="14"/>
      <c r="C22" s="14"/>
      <c r="D22" s="14"/>
      <c r="E22" s="14"/>
      <c r="F22" s="14"/>
      <c r="G22" s="14"/>
      <c r="H22" s="14"/>
      <c r="I22" s="14"/>
      <c r="J22" s="14"/>
      <c r="K22" s="14"/>
      <c r="L22" s="44"/>
      <c r="M22" s="44"/>
      <c r="N22" s="14"/>
      <c r="O22" s="14"/>
      <c r="P22" s="12"/>
      <c r="Q22" s="12"/>
      <c r="R22" s="12"/>
      <c r="S22" s="12"/>
      <c r="T22" s="12"/>
      <c r="U22" s="12"/>
      <c r="V22" s="12"/>
      <c r="W22" s="12"/>
      <c r="X22" s="12"/>
      <c r="Y22" s="12"/>
      <c r="Z22" s="12">
        <v>0</v>
      </c>
    </row>
    <row r="23" spans="1:26" x14ac:dyDescent="0.2">
      <c r="A23" s="13" t="s">
        <v>16</v>
      </c>
      <c r="B23" s="15">
        <v>182.04602499999993</v>
      </c>
      <c r="C23" s="15">
        <v>627.12542699999972</v>
      </c>
      <c r="D23" s="15">
        <v>786.02282099999979</v>
      </c>
      <c r="E23" s="15">
        <v>1438.8414799999998</v>
      </c>
      <c r="F23" s="15">
        <v>1074.7864150000005</v>
      </c>
      <c r="G23" s="15">
        <v>729.44601399999965</v>
      </c>
      <c r="H23" s="15">
        <v>2416.0309259999995</v>
      </c>
      <c r="I23" s="15">
        <v>842.06173200000035</v>
      </c>
      <c r="J23" s="15">
        <v>600.7105839999997</v>
      </c>
      <c r="K23" s="15">
        <v>749.19983600000046</v>
      </c>
      <c r="L23" s="43">
        <v>1878.705579999998</v>
      </c>
      <c r="M23" s="43">
        <v>1224.6970200000005</v>
      </c>
      <c r="N23" s="7">
        <v>1957.481851</v>
      </c>
      <c r="O23" s="7">
        <v>1380.5735769999997</v>
      </c>
      <c r="P23" s="7">
        <v>715.36746099999982</v>
      </c>
      <c r="Q23" s="7">
        <v>3457.9113449999991</v>
      </c>
      <c r="R23" s="7">
        <v>2605.0208480000001</v>
      </c>
      <c r="S23" s="7">
        <v>1557.2386009999993</v>
      </c>
      <c r="T23" s="7">
        <v>1455.4893909999996</v>
      </c>
      <c r="U23" s="7">
        <v>1662.137301</v>
      </c>
      <c r="V23" s="7">
        <v>1173.0822580000006</v>
      </c>
      <c r="W23" s="7">
        <v>863.93416999999681</v>
      </c>
      <c r="X23" s="7">
        <v>99.760208000000603</v>
      </c>
      <c r="Y23" s="7">
        <v>208.26174399999968</v>
      </c>
      <c r="Z23" s="7">
        <v>1145.2608549999993</v>
      </c>
    </row>
    <row r="24" spans="1:26" ht="13.5" thickBot="1" x14ac:dyDescent="0.25">
      <c r="A24" s="16" t="s">
        <v>17</v>
      </c>
      <c r="B24" s="38">
        <v>26226.023543000007</v>
      </c>
      <c r="C24" s="38">
        <v>37933.56118700005</v>
      </c>
      <c r="D24" s="38">
        <v>53428.116358999992</v>
      </c>
      <c r="E24" s="38">
        <v>64970.67176299994</v>
      </c>
      <c r="F24" s="38">
        <v>55245.936684000015</v>
      </c>
      <c r="G24" s="38">
        <v>49639.67133200002</v>
      </c>
      <c r="H24" s="38">
        <v>74178.831932999979</v>
      </c>
      <c r="I24" s="38">
        <v>85114.556318999996</v>
      </c>
      <c r="J24" s="38">
        <v>143468.15923200001</v>
      </c>
      <c r="K24" s="38">
        <v>91554.748468000034</v>
      </c>
      <c r="L24" s="38">
        <v>162064.41685800013</v>
      </c>
      <c r="M24" s="38">
        <v>161360.64736100007</v>
      </c>
      <c r="N24" s="38">
        <v>171796.05810099997</v>
      </c>
      <c r="O24" s="38">
        <v>156207.944525</v>
      </c>
      <c r="P24" s="47">
        <v>109717.90055799999</v>
      </c>
      <c r="Q24" s="47">
        <v>65025.752651999966</v>
      </c>
      <c r="R24" s="47">
        <v>42540.375417999989</v>
      </c>
      <c r="S24" s="47">
        <v>51396.866702999992</v>
      </c>
      <c r="T24" s="47">
        <v>30948.401277000055</v>
      </c>
      <c r="U24" s="47">
        <v>23823.260197999982</v>
      </c>
      <c r="V24" s="47">
        <v>49253.63673700003</v>
      </c>
      <c r="W24" s="47">
        <v>36420.670903000006</v>
      </c>
      <c r="X24" s="47">
        <v>67244.411929999958</v>
      </c>
      <c r="Y24" s="47">
        <v>72917.927919999973</v>
      </c>
      <c r="Z24" s="47">
        <v>88938.885446999979</v>
      </c>
    </row>
    <row r="25" spans="1:26" x14ac:dyDescent="0.2">
      <c r="A25" s="252" t="s">
        <v>195</v>
      </c>
      <c r="B25" s="9"/>
      <c r="C25" s="9"/>
      <c r="D25" s="9"/>
      <c r="E25" s="9"/>
      <c r="F25" s="9"/>
      <c r="G25" s="9"/>
      <c r="H25" s="9"/>
      <c r="I25" s="9"/>
      <c r="J25" s="9"/>
      <c r="K25" s="9"/>
      <c r="L25" s="9"/>
      <c r="M25" s="9"/>
      <c r="N25" s="9"/>
      <c r="O25" s="21"/>
      <c r="P25" s="21"/>
      <c r="Q25" s="21"/>
      <c r="R25" s="21"/>
      <c r="S25" s="21"/>
      <c r="T25" s="21"/>
      <c r="U25" s="21"/>
      <c r="V25" s="21"/>
      <c r="W25" s="21"/>
      <c r="X25" s="21"/>
      <c r="Y25" s="21"/>
      <c r="Z25" s="21"/>
    </row>
    <row r="26" spans="1:26" x14ac:dyDescent="0.2">
      <c r="A26" s="19" t="s">
        <v>21</v>
      </c>
      <c r="B26" s="9"/>
      <c r="C26" s="9"/>
      <c r="D26" s="9"/>
      <c r="E26" s="9"/>
      <c r="F26" s="9"/>
      <c r="G26" s="9"/>
      <c r="H26" s="9"/>
      <c r="I26" s="9"/>
      <c r="J26" s="9"/>
      <c r="K26" s="9"/>
      <c r="L26" s="9"/>
      <c r="M26" s="9"/>
      <c r="N26" s="9"/>
      <c r="O26" s="9"/>
    </row>
    <row r="27" spans="1:26" x14ac:dyDescent="0.2">
      <c r="A27" s="19"/>
    </row>
  </sheetData>
  <phoneticPr fontId="17" type="noConversion"/>
  <hyperlinks>
    <hyperlink ref="A26" location="Kapitalmarkedsstatistik!A1" display="Tilbage til Udlånsvirksomhed" xr:uid="{00000000-0004-0000-0600-000000000000}"/>
  </hyperlinks>
  <pageMargins left="0.74803149606299213" right="0.74803149606299213" top="0.98425196850393704" bottom="0.98425196850393704" header="0" footer="0"/>
  <pageSetup paperSize="9" scale="53"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Ark8">
    <pageSetUpPr fitToPage="1"/>
  </sheetPr>
  <dimension ref="A2:V28"/>
  <sheetViews>
    <sheetView workbookViewId="0">
      <pane xSplit="1" ySplit="4" topLeftCell="B5" activePane="bottomRight" state="frozen"/>
      <selection pane="topRight" activeCell="B1" sqref="B1"/>
      <selection pane="bottomLeft" activeCell="A5" sqref="A5"/>
      <selection pane="bottomRight" activeCell="F20" sqref="F20"/>
    </sheetView>
  </sheetViews>
  <sheetFormatPr defaultRowHeight="12.75" x14ac:dyDescent="0.2"/>
  <cols>
    <col min="1" max="1" width="112.5703125" bestFit="1" customWidth="1"/>
    <col min="2" max="5" width="10.7109375" customWidth="1"/>
    <col min="7" max="7" width="10.5703125" customWidth="1"/>
    <col min="9" max="9" width="9.7109375" customWidth="1"/>
    <col min="15" max="15" width="12.28515625" customWidth="1"/>
    <col min="16" max="17" width="11.28515625" bestFit="1" customWidth="1"/>
    <col min="18" max="18" width="11.28515625" style="248" bestFit="1" customWidth="1"/>
  </cols>
  <sheetData>
    <row r="2" spans="1:21" x14ac:dyDescent="0.2">
      <c r="A2" s="1" t="s">
        <v>202</v>
      </c>
      <c r="B2" s="9"/>
      <c r="C2" s="9"/>
      <c r="D2" s="9"/>
      <c r="E2" s="9"/>
      <c r="F2" s="9"/>
      <c r="G2" s="9"/>
      <c r="H2" s="9"/>
      <c r="I2" s="9"/>
      <c r="J2" s="9"/>
      <c r="K2" s="9"/>
    </row>
    <row r="3" spans="1:21" x14ac:dyDescent="0.2">
      <c r="A3" s="2" t="s">
        <v>0</v>
      </c>
      <c r="B3" s="172">
        <v>2000</v>
      </c>
      <c r="C3" s="172">
        <v>2001</v>
      </c>
      <c r="D3" s="172">
        <v>2002</v>
      </c>
      <c r="E3" s="172">
        <v>2003</v>
      </c>
      <c r="F3" s="172">
        <v>2004</v>
      </c>
      <c r="G3" s="173">
        <v>2005</v>
      </c>
      <c r="H3" s="173">
        <v>2006</v>
      </c>
      <c r="I3" s="173">
        <v>2007</v>
      </c>
      <c r="J3" s="173">
        <v>2008</v>
      </c>
      <c r="K3" s="173">
        <v>2009</v>
      </c>
      <c r="L3" s="173">
        <v>2010</v>
      </c>
      <c r="M3" s="173">
        <v>2011</v>
      </c>
      <c r="N3" s="173">
        <v>2012</v>
      </c>
      <c r="O3" s="173">
        <v>2013</v>
      </c>
      <c r="P3" s="173">
        <v>2014</v>
      </c>
      <c r="Q3" s="173">
        <v>2015</v>
      </c>
      <c r="R3" s="173">
        <v>2016</v>
      </c>
      <c r="S3" s="173">
        <v>2017</v>
      </c>
      <c r="T3" s="173">
        <v>2018</v>
      </c>
      <c r="U3" s="173">
        <v>2019</v>
      </c>
    </row>
    <row r="4" spans="1:21" x14ac:dyDescent="0.2">
      <c r="A4" s="5" t="s">
        <v>1</v>
      </c>
      <c r="B4" s="6">
        <v>34205.476987000002</v>
      </c>
      <c r="C4" s="6">
        <v>119132.660366</v>
      </c>
      <c r="D4" s="6">
        <v>110425.532439</v>
      </c>
      <c r="E4" s="6">
        <v>160254.829784</v>
      </c>
      <c r="F4" s="6">
        <v>211322.484257</v>
      </c>
      <c r="G4" s="39">
        <v>283190.55021299998</v>
      </c>
      <c r="H4" s="7">
        <v>198266.65302299999</v>
      </c>
      <c r="I4" s="7">
        <v>78810.686333000005</v>
      </c>
      <c r="J4" s="7">
        <v>119076.71329799999</v>
      </c>
      <c r="K4" s="8">
        <v>309449.76874999999</v>
      </c>
      <c r="L4" s="8">
        <v>205355.941028</v>
      </c>
      <c r="M4" s="8">
        <v>137738.69768700001</v>
      </c>
      <c r="N4" s="8">
        <v>180082.29242700001</v>
      </c>
      <c r="O4" s="8">
        <v>108044.26792499999</v>
      </c>
      <c r="P4" s="8">
        <v>131513.90702799999</v>
      </c>
      <c r="Q4" s="8">
        <v>137617.59990199999</v>
      </c>
      <c r="R4" s="8">
        <f>R6+R12</f>
        <v>165977.63821599999</v>
      </c>
      <c r="S4" s="8">
        <v>184067.67195699998</v>
      </c>
      <c r="T4" s="8">
        <v>156217.72086100001</v>
      </c>
      <c r="U4" s="8">
        <v>160185.76074300002</v>
      </c>
    </row>
    <row r="5" spans="1:21" x14ac:dyDescent="0.2">
      <c r="B5" s="9"/>
      <c r="C5" s="9"/>
      <c r="D5" s="9"/>
      <c r="E5" s="9"/>
      <c r="F5" s="9"/>
      <c r="G5" s="40"/>
      <c r="H5" s="9"/>
      <c r="I5" s="9"/>
      <c r="J5" s="9"/>
      <c r="K5" s="9"/>
      <c r="N5" s="248"/>
      <c r="O5" s="248"/>
      <c r="P5" s="248"/>
      <c r="Q5" s="248"/>
      <c r="S5" s="248"/>
      <c r="T5" s="248"/>
      <c r="U5" s="248"/>
    </row>
    <row r="6" spans="1:21" x14ac:dyDescent="0.2">
      <c r="A6" t="s">
        <v>2</v>
      </c>
      <c r="B6" s="9">
        <v>15722.701407</v>
      </c>
      <c r="C6" s="9">
        <v>20557.951172000001</v>
      </c>
      <c r="D6" s="9">
        <v>17044.490439000001</v>
      </c>
      <c r="E6" s="9">
        <v>22513.351735</v>
      </c>
      <c r="F6" s="9">
        <v>31186.594282999999</v>
      </c>
      <c r="G6" s="40">
        <v>45265.315795000002</v>
      </c>
      <c r="H6" s="9">
        <v>46085.568073999995</v>
      </c>
      <c r="I6" s="9">
        <v>41445.087079000004</v>
      </c>
      <c r="J6" s="9">
        <v>34304.844033999994</v>
      </c>
      <c r="K6" s="10">
        <v>33836.329400000002</v>
      </c>
      <c r="L6" s="10">
        <v>32820.841167999999</v>
      </c>
      <c r="M6" s="40">
        <v>29099.522140000001</v>
      </c>
      <c r="N6" s="40">
        <v>38239.612736000003</v>
      </c>
      <c r="O6" s="40">
        <v>23474.158461999999</v>
      </c>
      <c r="P6" s="40">
        <v>35396.227189999998</v>
      </c>
      <c r="Q6" s="40">
        <v>29819.579000000002</v>
      </c>
      <c r="R6" s="40">
        <f>SUM(R7:R11)</f>
        <v>32623.312846000001</v>
      </c>
      <c r="S6" s="40">
        <v>49170.632740999994</v>
      </c>
      <c r="T6" s="40">
        <v>52115.164672999999</v>
      </c>
      <c r="U6" s="40">
        <v>63647.106671000001</v>
      </c>
    </row>
    <row r="7" spans="1:21" x14ac:dyDescent="0.2">
      <c r="A7" t="s">
        <v>3</v>
      </c>
      <c r="B7" s="9">
        <v>10443.748303</v>
      </c>
      <c r="C7" s="9">
        <v>9774.1955749999997</v>
      </c>
      <c r="D7" s="9">
        <v>3995.8316789999999</v>
      </c>
      <c r="E7" s="9">
        <v>5089.8370359999999</v>
      </c>
      <c r="F7" s="9">
        <v>5724.2402549999997</v>
      </c>
      <c r="G7" s="40">
        <v>5418.0013790000003</v>
      </c>
      <c r="H7" s="40">
        <v>4594.8273689999996</v>
      </c>
      <c r="I7" s="40">
        <v>4424.0098749999997</v>
      </c>
      <c r="J7" s="40">
        <v>3661.5570069999999</v>
      </c>
      <c r="K7" s="10">
        <v>2964.6458379999999</v>
      </c>
      <c r="L7" s="10">
        <v>3224.176332</v>
      </c>
      <c r="M7" s="40">
        <v>4444.5036680000003</v>
      </c>
      <c r="N7" s="40">
        <v>8511.5816830000003</v>
      </c>
      <c r="O7" s="40">
        <v>1433.555071</v>
      </c>
      <c r="P7" s="40">
        <v>6489.5772930000003</v>
      </c>
      <c r="Q7" s="40">
        <v>805.57068100000004</v>
      </c>
      <c r="R7" s="40">
        <v>758.59883000000002</v>
      </c>
      <c r="S7" s="40">
        <v>8076.8611249999994</v>
      </c>
      <c r="T7" s="40">
        <v>16146.163142999998</v>
      </c>
      <c r="U7" s="40">
        <v>26163.539978000001</v>
      </c>
    </row>
    <row r="8" spans="1:21" x14ac:dyDescent="0.2">
      <c r="A8" t="s">
        <v>4</v>
      </c>
      <c r="B8" s="9">
        <v>192.55337900000001</v>
      </c>
      <c r="C8" s="9">
        <v>175.02221900000001</v>
      </c>
      <c r="D8" s="9">
        <v>388.91715499999998</v>
      </c>
      <c r="E8" s="9">
        <v>386.94687599999997</v>
      </c>
      <c r="F8" s="9">
        <v>373.2013</v>
      </c>
      <c r="G8" s="40">
        <v>304.68037900000002</v>
      </c>
      <c r="H8" s="40">
        <v>312.396457</v>
      </c>
      <c r="I8" s="40">
        <v>417.55773099999999</v>
      </c>
      <c r="J8" s="40">
        <v>408.68872299999998</v>
      </c>
      <c r="K8" s="10">
        <v>71.010981000000001</v>
      </c>
      <c r="L8" s="10">
        <v>76.025077999999993</v>
      </c>
      <c r="M8" s="40">
        <v>261.675299</v>
      </c>
      <c r="N8" s="40">
        <v>1470.548914</v>
      </c>
      <c r="O8" s="40">
        <v>21.641667999999999</v>
      </c>
      <c r="P8" s="40">
        <v>1414.064889</v>
      </c>
      <c r="Q8" s="40">
        <v>36.783907999999997</v>
      </c>
      <c r="R8" s="40">
        <v>252.96238299999999</v>
      </c>
      <c r="S8" s="40">
        <v>1357.1222849999999</v>
      </c>
      <c r="T8" s="40">
        <v>2245.7067950000001</v>
      </c>
      <c r="U8" s="40">
        <v>3218.3635949999998</v>
      </c>
    </row>
    <row r="9" spans="1:21" x14ac:dyDescent="0.2">
      <c r="A9" t="s">
        <v>5</v>
      </c>
      <c r="B9" s="9">
        <v>1050.8148020000001</v>
      </c>
      <c r="C9" s="9">
        <v>1310.2425599999999</v>
      </c>
      <c r="D9" s="9">
        <v>1585.3023720000001</v>
      </c>
      <c r="E9" s="9">
        <v>2245.1776129999998</v>
      </c>
      <c r="F9" s="9">
        <v>2303.6490800000001</v>
      </c>
      <c r="G9" s="40">
        <v>2031.909897</v>
      </c>
      <c r="H9" s="40">
        <v>1215.8966439999999</v>
      </c>
      <c r="I9" s="40">
        <v>1163.2584850000001</v>
      </c>
      <c r="J9" s="40">
        <v>1488.9486019999999</v>
      </c>
      <c r="K9" s="10">
        <v>1254.1358090000001</v>
      </c>
      <c r="L9" s="10">
        <v>965.16621299999997</v>
      </c>
      <c r="M9" s="40">
        <v>1644.4710990000001</v>
      </c>
      <c r="N9" s="40">
        <v>2032.9972909999999</v>
      </c>
      <c r="O9" s="40">
        <v>172.84571</v>
      </c>
      <c r="P9" s="40">
        <v>1765.014711</v>
      </c>
      <c r="Q9" s="40">
        <v>52.363999999999997</v>
      </c>
      <c r="R9" s="40">
        <v>4.7574779999999999</v>
      </c>
      <c r="S9" s="40">
        <v>1742.6058479999999</v>
      </c>
      <c r="T9" s="40">
        <v>1674.7086610000001</v>
      </c>
      <c r="U9" s="40">
        <v>1849.526623</v>
      </c>
    </row>
    <row r="10" spans="1:21" x14ac:dyDescent="0.2">
      <c r="A10" t="s">
        <v>6</v>
      </c>
      <c r="B10" s="9">
        <v>823.11504200000002</v>
      </c>
      <c r="C10" s="9">
        <v>1488.100324</v>
      </c>
      <c r="D10" s="9">
        <v>2665.986167</v>
      </c>
      <c r="E10" s="9">
        <v>5017.5607300000001</v>
      </c>
      <c r="F10" s="9">
        <v>9534.7865280000005</v>
      </c>
      <c r="G10" s="40">
        <v>13809.292633000001</v>
      </c>
      <c r="H10" s="40">
        <v>13859.637835</v>
      </c>
      <c r="I10" s="40">
        <v>12401.937438000001</v>
      </c>
      <c r="J10" s="40">
        <v>6906.0233090000002</v>
      </c>
      <c r="K10" s="10">
        <v>7134.2816810000004</v>
      </c>
      <c r="L10" s="10">
        <v>7751.9567370000004</v>
      </c>
      <c r="M10" s="40">
        <v>5552.4149850000003</v>
      </c>
      <c r="N10" s="40">
        <v>5512.475813</v>
      </c>
      <c r="O10" s="40">
        <v>4406.0586560000002</v>
      </c>
      <c r="P10" s="40">
        <v>4078.4583849999999</v>
      </c>
      <c r="Q10" s="40">
        <v>6251.2884210000002</v>
      </c>
      <c r="R10" s="40">
        <v>5077.4792420000003</v>
      </c>
      <c r="S10" s="40">
        <v>3536.896303</v>
      </c>
      <c r="T10" s="40">
        <v>2177.7050099999997</v>
      </c>
      <c r="U10" s="40">
        <v>1855.3903929999999</v>
      </c>
    </row>
    <row r="11" spans="1:21" x14ac:dyDescent="0.2">
      <c r="A11" t="s">
        <v>7</v>
      </c>
      <c r="B11" s="9">
        <v>3212.469881</v>
      </c>
      <c r="C11" s="9">
        <v>7810.3904940000002</v>
      </c>
      <c r="D11" s="9">
        <v>8408.453066</v>
      </c>
      <c r="E11" s="9">
        <v>9773.8294800000003</v>
      </c>
      <c r="F11" s="9">
        <v>13250.717119999999</v>
      </c>
      <c r="G11" s="40">
        <v>23701.431507000001</v>
      </c>
      <c r="H11" s="40">
        <v>26102.809769</v>
      </c>
      <c r="I11" s="40">
        <v>23038.323550000001</v>
      </c>
      <c r="J11" s="40">
        <v>21839.626392999999</v>
      </c>
      <c r="K11" s="10">
        <v>22412.255090999999</v>
      </c>
      <c r="L11" s="10">
        <v>20803.516808</v>
      </c>
      <c r="M11" s="40">
        <v>17196.457089</v>
      </c>
      <c r="N11" s="40">
        <v>20712.009034999999</v>
      </c>
      <c r="O11" s="40">
        <v>17440.057357000002</v>
      </c>
      <c r="P11" s="40">
        <v>21649.111912</v>
      </c>
      <c r="Q11" s="40">
        <v>22673.57199</v>
      </c>
      <c r="R11" s="40">
        <v>26529.514912999999</v>
      </c>
      <c r="S11" s="40">
        <v>34457.14718</v>
      </c>
      <c r="T11" s="40">
        <v>29870.881064000001</v>
      </c>
      <c r="U11" s="40">
        <v>30560.286081999999</v>
      </c>
    </row>
    <row r="12" spans="1:21" x14ac:dyDescent="0.2">
      <c r="A12" t="s">
        <v>8</v>
      </c>
      <c r="B12" s="9">
        <v>18482.775579999998</v>
      </c>
      <c r="C12" s="9">
        <v>98574.709193999995</v>
      </c>
      <c r="D12" s="9">
        <v>93381.042000000001</v>
      </c>
      <c r="E12" s="9">
        <v>137741.478049</v>
      </c>
      <c r="F12" s="9">
        <v>180135.88997399999</v>
      </c>
      <c r="G12" s="40">
        <v>237925.23441799998</v>
      </c>
      <c r="H12" s="9">
        <v>152181.08494900001</v>
      </c>
      <c r="I12" s="176">
        <v>37365.599254000001</v>
      </c>
      <c r="J12" s="176">
        <v>84771.869263999994</v>
      </c>
      <c r="K12" s="10">
        <v>275613.43935</v>
      </c>
      <c r="L12" s="10">
        <v>172535.09985999999</v>
      </c>
      <c r="M12" s="40">
        <v>108639.17554700001</v>
      </c>
      <c r="N12" s="40">
        <v>141842.679691</v>
      </c>
      <c r="O12" s="40">
        <v>84570.109463000001</v>
      </c>
      <c r="P12" s="40">
        <v>96117.679837999996</v>
      </c>
      <c r="Q12" s="40">
        <v>107798.020902</v>
      </c>
      <c r="R12" s="40">
        <f>SUM(R13:R15)</f>
        <v>133354.32537000001</v>
      </c>
      <c r="S12" s="40">
        <v>134897.039216</v>
      </c>
      <c r="T12" s="40">
        <v>104102.556188</v>
      </c>
      <c r="U12" s="40">
        <v>96538.654072000005</v>
      </c>
    </row>
    <row r="13" spans="1:21" x14ac:dyDescent="0.2">
      <c r="A13" t="s">
        <v>9</v>
      </c>
      <c r="B13" s="9">
        <v>15892.853373</v>
      </c>
      <c r="C13" s="9">
        <v>85999.462595000005</v>
      </c>
      <c r="D13" s="9">
        <v>77922.540829000005</v>
      </c>
      <c r="E13" s="9">
        <v>114728.71245799999</v>
      </c>
      <c r="F13" s="9">
        <v>146371.62817800001</v>
      </c>
      <c r="G13" s="40">
        <v>195845.91231400002</v>
      </c>
      <c r="H13" s="40">
        <v>123993.80061000001</v>
      </c>
      <c r="I13" s="177">
        <v>28691.722969999999</v>
      </c>
      <c r="J13" s="177">
        <v>69641.488123999996</v>
      </c>
      <c r="K13" s="10">
        <v>232043.16022699999</v>
      </c>
      <c r="L13" s="10">
        <v>141036.70165599999</v>
      </c>
      <c r="M13" s="40">
        <v>87815.440390999996</v>
      </c>
      <c r="N13" s="40">
        <v>115437.507025</v>
      </c>
      <c r="O13" s="40">
        <v>65347.725810999997</v>
      </c>
      <c r="P13" s="40">
        <v>72782.868895000007</v>
      </c>
      <c r="Q13" s="40">
        <v>80435.085768000004</v>
      </c>
      <c r="R13" s="40">
        <v>100586.56434500001</v>
      </c>
      <c r="S13" s="40">
        <v>98452.189803000016</v>
      </c>
      <c r="T13" s="40">
        <v>77313.66446</v>
      </c>
      <c r="U13" s="40">
        <v>72329.923691000004</v>
      </c>
    </row>
    <row r="14" spans="1:21" x14ac:dyDescent="0.2">
      <c r="A14" t="s">
        <v>10</v>
      </c>
      <c r="B14" s="9">
        <v>1933.434806</v>
      </c>
      <c r="C14" s="9">
        <v>9814.2168920000004</v>
      </c>
      <c r="D14" s="9">
        <v>11936.873194</v>
      </c>
      <c r="E14" s="9">
        <v>16993.382627999999</v>
      </c>
      <c r="F14" s="9">
        <v>23977.072881</v>
      </c>
      <c r="G14" s="40">
        <v>30573.717651999999</v>
      </c>
      <c r="H14" s="40">
        <v>21073.490162999999</v>
      </c>
      <c r="I14" s="177">
        <v>6507.971286</v>
      </c>
      <c r="J14" s="177">
        <v>11128.391561</v>
      </c>
      <c r="K14" s="10">
        <v>31011.250958000001</v>
      </c>
      <c r="L14" s="10">
        <v>22673.495552</v>
      </c>
      <c r="M14" s="40">
        <v>15110.976677000001</v>
      </c>
      <c r="N14" s="40">
        <v>19014.774745999999</v>
      </c>
      <c r="O14" s="40">
        <v>14717.846767999999</v>
      </c>
      <c r="P14" s="40">
        <v>18778.778147000001</v>
      </c>
      <c r="Q14" s="40">
        <v>22451.971222</v>
      </c>
      <c r="R14" s="40">
        <v>27124.600073000001</v>
      </c>
      <c r="S14" s="40">
        <v>28697.810044999998</v>
      </c>
      <c r="T14" s="40">
        <v>20330.077171000001</v>
      </c>
      <c r="U14" s="40">
        <v>18353.206419999999</v>
      </c>
    </row>
    <row r="15" spans="1:21" x14ac:dyDescent="0.2">
      <c r="A15" t="s">
        <v>11</v>
      </c>
      <c r="B15" s="9">
        <v>656.48740099999998</v>
      </c>
      <c r="C15" s="9">
        <v>2761.0297070000001</v>
      </c>
      <c r="D15" s="9">
        <v>3521.6279770000001</v>
      </c>
      <c r="E15" s="9">
        <v>6019.382963</v>
      </c>
      <c r="F15" s="9">
        <v>9787.1889150000006</v>
      </c>
      <c r="G15" s="40">
        <v>11505.604452</v>
      </c>
      <c r="H15" s="40">
        <v>7113.7941760000003</v>
      </c>
      <c r="I15" s="177">
        <v>2165.904998</v>
      </c>
      <c r="J15" s="177">
        <v>4001.989579</v>
      </c>
      <c r="K15" s="10">
        <v>12559.028165</v>
      </c>
      <c r="L15" s="10">
        <v>8824.9026520000007</v>
      </c>
      <c r="M15" s="40">
        <v>5712.7584790000001</v>
      </c>
      <c r="N15" s="40">
        <v>7390.3979200000003</v>
      </c>
      <c r="O15" s="40">
        <v>4504.5368840000001</v>
      </c>
      <c r="P15" s="40">
        <v>4556.0327960000004</v>
      </c>
      <c r="Q15" s="40">
        <v>4910.9639120000002</v>
      </c>
      <c r="R15" s="40">
        <v>5643.1609520000002</v>
      </c>
      <c r="S15" s="40">
        <v>7747.0393679999997</v>
      </c>
      <c r="T15" s="40">
        <v>6458.8145569999997</v>
      </c>
      <c r="U15" s="40">
        <v>5855.5239609999999</v>
      </c>
    </row>
    <row r="16" spans="1:21" x14ac:dyDescent="0.2">
      <c r="A16" s="11"/>
      <c r="B16" s="12"/>
      <c r="C16" s="12"/>
      <c r="D16" s="12"/>
      <c r="E16" s="12"/>
      <c r="F16" s="12"/>
      <c r="G16" s="40"/>
      <c r="H16" s="9"/>
      <c r="I16" s="176"/>
      <c r="J16" s="176"/>
      <c r="K16" s="258"/>
      <c r="L16" s="11"/>
      <c r="M16" s="11"/>
      <c r="N16" s="11"/>
      <c r="O16" s="11"/>
      <c r="P16" s="11"/>
      <c r="Q16" s="11"/>
      <c r="R16" s="11"/>
      <c r="S16" s="11"/>
      <c r="T16" s="11"/>
      <c r="U16" s="11"/>
    </row>
    <row r="17" spans="1:22" x14ac:dyDescent="0.2">
      <c r="A17" s="13" t="s">
        <v>12</v>
      </c>
      <c r="B17" s="6">
        <v>12991.114758</v>
      </c>
      <c r="C17" s="6">
        <v>44914.682079999999</v>
      </c>
      <c r="D17" s="6">
        <v>36930.240483000001</v>
      </c>
      <c r="E17" s="6">
        <v>49665.309846999997</v>
      </c>
      <c r="F17" s="6">
        <v>51021.013304</v>
      </c>
      <c r="G17" s="39">
        <v>79681.628224</v>
      </c>
      <c r="H17" s="7">
        <v>69231.576019999993</v>
      </c>
      <c r="I17" s="7">
        <v>94707.637342999995</v>
      </c>
      <c r="J17" s="7">
        <v>108127.845268</v>
      </c>
      <c r="K17" s="231">
        <v>99026.742347000007</v>
      </c>
      <c r="L17" s="231">
        <v>73432.223276000004</v>
      </c>
      <c r="M17" s="231">
        <v>66080.519880000007</v>
      </c>
      <c r="N17" s="231">
        <v>63275.985769999999</v>
      </c>
      <c r="O17" s="231">
        <v>65069.502757000002</v>
      </c>
      <c r="P17" s="231">
        <v>74092.376480999999</v>
      </c>
      <c r="Q17" s="231">
        <v>64951.980304999997</v>
      </c>
      <c r="R17" s="231">
        <v>58919.617645999999</v>
      </c>
      <c r="S17" s="231">
        <v>65762.371048000001</v>
      </c>
      <c r="T17" s="231">
        <v>45274.761131000007</v>
      </c>
      <c r="U17" s="231">
        <v>42270.794047000003</v>
      </c>
    </row>
    <row r="18" spans="1:22" x14ac:dyDescent="0.2">
      <c r="B18" s="9"/>
      <c r="C18" s="9"/>
      <c r="D18" s="9"/>
      <c r="E18" s="9"/>
      <c r="F18" s="9"/>
      <c r="G18" s="40"/>
      <c r="H18" s="9"/>
      <c r="I18" s="9"/>
      <c r="J18" s="9"/>
      <c r="K18" s="9"/>
      <c r="N18" s="248"/>
      <c r="O18" s="248"/>
      <c r="P18" s="248"/>
      <c r="Q18" s="248"/>
      <c r="S18" s="248"/>
      <c r="T18" s="248"/>
      <c r="U18" s="248"/>
    </row>
    <row r="19" spans="1:22" x14ac:dyDescent="0.2">
      <c r="A19" t="s">
        <v>13</v>
      </c>
      <c r="B19" s="9">
        <v>7071.02585</v>
      </c>
      <c r="C19" s="9">
        <v>25906.471449000001</v>
      </c>
      <c r="D19" s="9">
        <v>20652.383443999999</v>
      </c>
      <c r="E19" s="9">
        <v>23614.081136000001</v>
      </c>
      <c r="F19" s="9">
        <v>29021.005044000001</v>
      </c>
      <c r="G19" s="40">
        <v>38646.825887999999</v>
      </c>
      <c r="H19" s="40">
        <v>34742.774104999997</v>
      </c>
      <c r="I19" s="40">
        <v>46981.815391999997</v>
      </c>
      <c r="J19" s="40">
        <v>44466.755829000002</v>
      </c>
      <c r="K19" s="10">
        <v>46240.066551999997</v>
      </c>
      <c r="L19" s="10">
        <v>26165.203440000001</v>
      </c>
      <c r="M19" s="40">
        <v>20728.716776000001</v>
      </c>
      <c r="N19" s="40">
        <v>24849.969152999998</v>
      </c>
      <c r="O19" s="40">
        <v>27236.211060000001</v>
      </c>
      <c r="P19" s="40">
        <v>34262.018940000002</v>
      </c>
      <c r="Q19" s="40">
        <v>28395.420678999999</v>
      </c>
      <c r="R19" s="40">
        <v>24257.952936999998</v>
      </c>
      <c r="S19" s="40">
        <v>33430.698616000001</v>
      </c>
      <c r="T19" s="40">
        <v>17895.993491000001</v>
      </c>
      <c r="U19" s="40">
        <v>16952.565838999999</v>
      </c>
      <c r="V19" s="21"/>
    </row>
    <row r="20" spans="1:22" x14ac:dyDescent="0.2">
      <c r="A20" t="s">
        <v>14</v>
      </c>
      <c r="B20" s="9">
        <v>2249.6520829999999</v>
      </c>
      <c r="C20" s="9">
        <v>6593.6263390000004</v>
      </c>
      <c r="D20" s="9">
        <v>3488.9862290000001</v>
      </c>
      <c r="E20" s="9">
        <v>8568.2699539999994</v>
      </c>
      <c r="F20" s="9">
        <v>3923.820185</v>
      </c>
      <c r="G20" s="40">
        <v>7115.1736629999996</v>
      </c>
      <c r="H20" s="40">
        <v>8452.4455500000004</v>
      </c>
      <c r="I20" s="40">
        <v>10872.641243</v>
      </c>
      <c r="J20" s="40">
        <v>10724.705886000002</v>
      </c>
      <c r="K20" s="10">
        <v>5282.5717880000002</v>
      </c>
      <c r="L20" s="10">
        <v>10015.823632</v>
      </c>
      <c r="M20" s="40">
        <v>11509.446328</v>
      </c>
      <c r="N20" s="40">
        <v>6613.2573439999996</v>
      </c>
      <c r="O20" s="40">
        <v>9357.9243279999992</v>
      </c>
      <c r="P20" s="40">
        <v>6499.0172229999998</v>
      </c>
      <c r="Q20" s="40">
        <v>9296.1826070000006</v>
      </c>
      <c r="R20" s="40">
        <v>2919.713808</v>
      </c>
      <c r="S20" s="40">
        <v>3848.9607869999995</v>
      </c>
      <c r="T20" s="40">
        <v>5563.4336760000006</v>
      </c>
      <c r="U20" s="40">
        <v>5292.1838280000002</v>
      </c>
    </row>
    <row r="21" spans="1:22" x14ac:dyDescent="0.2">
      <c r="A21" t="s">
        <v>15</v>
      </c>
      <c r="B21" s="9">
        <v>3670.4368250000002</v>
      </c>
      <c r="C21" s="9">
        <v>12414.584292</v>
      </c>
      <c r="D21" s="9">
        <v>12788.87081</v>
      </c>
      <c r="E21" s="9">
        <v>17482.958757</v>
      </c>
      <c r="F21" s="9">
        <v>18076.188074999998</v>
      </c>
      <c r="G21" s="40">
        <v>33919.628672999999</v>
      </c>
      <c r="H21" s="40">
        <v>26036.356365</v>
      </c>
      <c r="I21" s="40">
        <v>36853.180708</v>
      </c>
      <c r="J21" s="40">
        <v>52936.383553</v>
      </c>
      <c r="K21" s="10">
        <v>47504.104007000002</v>
      </c>
      <c r="L21" s="10">
        <v>37251.196204</v>
      </c>
      <c r="M21" s="40">
        <v>33842.356776000001</v>
      </c>
      <c r="N21" s="40">
        <v>31812.759273</v>
      </c>
      <c r="O21" s="40">
        <v>28475.367369</v>
      </c>
      <c r="P21" s="40">
        <v>33331.340318000002</v>
      </c>
      <c r="Q21" s="40">
        <v>27260.377019</v>
      </c>
      <c r="R21" s="40">
        <v>31741.950901</v>
      </c>
      <c r="S21" s="40">
        <v>28482.711644999996</v>
      </c>
      <c r="T21" s="40">
        <v>21815.333964000001</v>
      </c>
      <c r="U21" s="40">
        <v>20026.044379999999</v>
      </c>
    </row>
    <row r="22" spans="1:22" x14ac:dyDescent="0.2">
      <c r="A22" s="11"/>
      <c r="B22" s="14"/>
      <c r="C22" s="14"/>
      <c r="D22" s="14"/>
      <c r="E22" s="14"/>
      <c r="F22" s="14"/>
      <c r="G22" s="40"/>
      <c r="H22" s="9"/>
      <c r="I22" s="9"/>
      <c r="J22" s="9"/>
      <c r="K22" s="14"/>
      <c r="L22" s="11"/>
      <c r="M22" s="11"/>
      <c r="N22" s="11"/>
      <c r="O22" s="11"/>
      <c r="P22" s="11"/>
      <c r="Q22" s="11"/>
      <c r="R22" s="11"/>
      <c r="S22" s="11"/>
      <c r="T22" s="11"/>
      <c r="U22" s="11"/>
    </row>
    <row r="23" spans="1:22" x14ac:dyDescent="0.2">
      <c r="A23" s="13" t="s">
        <v>16</v>
      </c>
      <c r="B23" s="15">
        <v>484.74202200000002</v>
      </c>
      <c r="C23" s="15">
        <v>2702.9552410000001</v>
      </c>
      <c r="D23" s="15">
        <v>1478.8682799999999</v>
      </c>
      <c r="E23" s="15">
        <v>2197.0891240000001</v>
      </c>
      <c r="F23" s="15">
        <v>1511.538515</v>
      </c>
      <c r="G23" s="39">
        <v>7353.6969100000006</v>
      </c>
      <c r="H23" s="39">
        <v>2401.414953</v>
      </c>
      <c r="I23" s="39">
        <v>2832.9253050000002</v>
      </c>
      <c r="J23" s="39">
        <v>2975.737478</v>
      </c>
      <c r="K23" s="231">
        <v>2493.152783</v>
      </c>
      <c r="L23" s="231">
        <v>5072.6373720000001</v>
      </c>
      <c r="M23" s="231">
        <v>4918.9979270000003</v>
      </c>
      <c r="N23" s="231">
        <v>3876.9235199999998</v>
      </c>
      <c r="O23" s="231">
        <v>3301.1304719999998</v>
      </c>
      <c r="P23" s="231">
        <v>3066.5854629999999</v>
      </c>
      <c r="Q23" s="231">
        <v>3628.8567819999998</v>
      </c>
      <c r="R23" s="231">
        <v>3620.8364099999999</v>
      </c>
      <c r="S23" s="231">
        <v>2865.2206530000003</v>
      </c>
      <c r="T23" s="231">
        <v>1107.0911959999999</v>
      </c>
      <c r="U23" s="231">
        <v>2769.529689</v>
      </c>
    </row>
    <row r="24" spans="1:22" ht="13.5" thickBot="1" x14ac:dyDescent="0.25">
      <c r="A24" s="16" t="s">
        <v>17</v>
      </c>
      <c r="B24" s="17">
        <v>47681.333767000004</v>
      </c>
      <c r="C24" s="17">
        <v>166750.29768700001</v>
      </c>
      <c r="D24" s="17">
        <v>148834.641202</v>
      </c>
      <c r="E24" s="17">
        <v>212117.22875499999</v>
      </c>
      <c r="F24" s="17">
        <v>263855.03607600002</v>
      </c>
      <c r="G24" s="41">
        <v>370225.87534700002</v>
      </c>
      <c r="H24" s="47">
        <v>269899.643996</v>
      </c>
      <c r="I24" s="47">
        <v>176351.24898099998</v>
      </c>
      <c r="J24" s="47">
        <v>230180.29604399999</v>
      </c>
      <c r="K24" s="20">
        <v>410969.66388000001</v>
      </c>
      <c r="L24" s="20">
        <v>283860.801676</v>
      </c>
      <c r="M24" s="20">
        <v>208738.215494</v>
      </c>
      <c r="N24" s="20">
        <v>247235.20171699999</v>
      </c>
      <c r="O24" s="20">
        <v>176414.90115399999</v>
      </c>
      <c r="P24" s="20">
        <v>208672.868972</v>
      </c>
      <c r="Q24" s="20">
        <v>206198.43698899998</v>
      </c>
      <c r="R24" s="20">
        <v>228518.09227200001</v>
      </c>
      <c r="S24" s="20">
        <v>252695.26365799998</v>
      </c>
      <c r="T24" s="20">
        <v>202599.57318800001</v>
      </c>
      <c r="U24" s="20">
        <v>205226.08447900001</v>
      </c>
    </row>
    <row r="25" spans="1:22" x14ac:dyDescent="0.2">
      <c r="A25" s="68" t="s">
        <v>132</v>
      </c>
      <c r="B25" s="9"/>
      <c r="C25" s="9"/>
      <c r="D25" s="9"/>
      <c r="E25" s="9"/>
      <c r="F25" s="9"/>
      <c r="G25" s="9"/>
      <c r="H25" s="9"/>
      <c r="I25" s="9"/>
      <c r="J25" s="9"/>
      <c r="K25" s="9"/>
      <c r="M25" s="21"/>
      <c r="N25" s="21"/>
      <c r="O25" s="21"/>
      <c r="P25" s="21"/>
      <c r="Q25" s="21"/>
      <c r="R25" s="21"/>
    </row>
    <row r="26" spans="1:22" x14ac:dyDescent="0.2">
      <c r="A26" s="18" t="s">
        <v>19</v>
      </c>
      <c r="B26" s="9"/>
      <c r="C26" s="9"/>
      <c r="D26" s="9"/>
      <c r="E26" s="9"/>
      <c r="F26" s="9"/>
      <c r="G26" s="9"/>
      <c r="H26" s="9"/>
      <c r="I26" s="9"/>
      <c r="J26" s="9"/>
      <c r="K26" s="9"/>
    </row>
    <row r="27" spans="1:22" x14ac:dyDescent="0.2">
      <c r="A27" s="252" t="s">
        <v>195</v>
      </c>
      <c r="G27" s="34"/>
      <c r="H27" s="34"/>
      <c r="I27" s="34"/>
      <c r="J27" s="34"/>
      <c r="K27" s="34"/>
    </row>
    <row r="28" spans="1:22" x14ac:dyDescent="0.2">
      <c r="A28" s="19" t="s">
        <v>21</v>
      </c>
    </row>
  </sheetData>
  <phoneticPr fontId="17" type="noConversion"/>
  <hyperlinks>
    <hyperlink ref="A28" location="Kapitalmarkedsstatistik!A1" display="Tilbage til Udlånsvirksomhed" xr:uid="{00000000-0004-0000-0700-000000000000}"/>
  </hyperlinks>
  <pageMargins left="0.74803149606299213" right="0.74803149606299213" top="0.98425196850393704" bottom="0.98425196850393704" header="0" footer="0"/>
  <pageSetup paperSize="9" scale="64"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Ark9">
    <pageSetUpPr fitToPage="1"/>
  </sheetPr>
  <dimension ref="A2:U28"/>
  <sheetViews>
    <sheetView workbookViewId="0">
      <pane xSplit="1" ySplit="4" topLeftCell="M5" activePane="bottomRight" state="frozen"/>
      <selection pane="topRight" activeCell="B1" sqref="B1"/>
      <selection pane="bottomLeft" activeCell="A5" sqref="A5"/>
      <selection pane="bottomRight" activeCell="T3" sqref="T3"/>
    </sheetView>
  </sheetViews>
  <sheetFormatPr defaultRowHeight="12.75" x14ac:dyDescent="0.2"/>
  <cols>
    <col min="1" max="1" width="112.5703125" bestFit="1" customWidth="1"/>
    <col min="2" max="5" width="10.7109375" customWidth="1"/>
    <col min="7" max="7" width="10.42578125" customWidth="1"/>
    <col min="9" max="9" width="10" customWidth="1"/>
    <col min="12" max="12" width="11.28515625" bestFit="1" customWidth="1"/>
  </cols>
  <sheetData>
    <row r="2" spans="1:21" x14ac:dyDescent="0.2">
      <c r="A2" s="1" t="s">
        <v>203</v>
      </c>
      <c r="B2" s="9"/>
      <c r="C2" s="9"/>
      <c r="D2" s="9"/>
      <c r="E2" s="9"/>
      <c r="F2" s="9"/>
      <c r="G2" s="9"/>
      <c r="H2" s="9"/>
      <c r="I2" s="9"/>
      <c r="J2" s="9"/>
      <c r="K2" s="9"/>
      <c r="O2" s="69"/>
      <c r="P2" s="69"/>
      <c r="Q2" s="69"/>
      <c r="R2" s="69"/>
    </row>
    <row r="3" spans="1:21" x14ac:dyDescent="0.2">
      <c r="A3" s="2" t="s">
        <v>18</v>
      </c>
      <c r="B3" s="172">
        <v>2000</v>
      </c>
      <c r="C3" s="172">
        <v>2001</v>
      </c>
      <c r="D3" s="172">
        <v>2002</v>
      </c>
      <c r="E3" s="172">
        <v>2003</v>
      </c>
      <c r="F3" s="172">
        <v>2004</v>
      </c>
      <c r="G3" s="173">
        <v>2005</v>
      </c>
      <c r="H3" s="173">
        <v>2006</v>
      </c>
      <c r="I3" s="173">
        <v>2007</v>
      </c>
      <c r="J3" s="173">
        <v>2008</v>
      </c>
      <c r="K3" s="173">
        <v>2009</v>
      </c>
      <c r="L3" s="173">
        <v>2010</v>
      </c>
      <c r="M3" s="173">
        <v>2011</v>
      </c>
      <c r="N3" s="173">
        <v>2012</v>
      </c>
      <c r="O3" s="173">
        <v>2013</v>
      </c>
      <c r="P3" s="173">
        <v>2014</v>
      </c>
      <c r="Q3" s="173">
        <v>2015</v>
      </c>
      <c r="R3" s="173">
        <v>2016</v>
      </c>
      <c r="S3" s="173">
        <v>2017</v>
      </c>
      <c r="T3" s="173">
        <v>2018</v>
      </c>
      <c r="U3" s="173">
        <v>2019</v>
      </c>
    </row>
    <row r="4" spans="1:21" x14ac:dyDescent="0.2">
      <c r="A4" s="5" t="s">
        <v>1</v>
      </c>
      <c r="B4" s="388">
        <v>30239</v>
      </c>
      <c r="C4" s="388">
        <v>120240</v>
      </c>
      <c r="D4" s="388">
        <v>126529</v>
      </c>
      <c r="E4" s="388">
        <v>165507</v>
      </c>
      <c r="F4" s="388">
        <v>207642</v>
      </c>
      <c r="G4" s="224">
        <v>254363</v>
      </c>
      <c r="H4" s="225">
        <v>148025</v>
      </c>
      <c r="I4" s="225">
        <v>35570</v>
      </c>
      <c r="J4" s="225">
        <v>70439</v>
      </c>
      <c r="K4" s="390">
        <v>211858</v>
      </c>
      <c r="L4" s="390">
        <v>144245</v>
      </c>
      <c r="M4" s="390">
        <v>90399</v>
      </c>
      <c r="N4" s="390">
        <v>126397</v>
      </c>
      <c r="O4" s="390">
        <v>126397</v>
      </c>
      <c r="P4" s="390">
        <v>80899</v>
      </c>
      <c r="Q4" s="390">
        <v>78668</v>
      </c>
      <c r="R4" s="390">
        <v>98510</v>
      </c>
      <c r="S4" s="390">
        <v>98025</v>
      </c>
      <c r="T4" s="390">
        <v>73307</v>
      </c>
      <c r="U4" s="390">
        <v>63330</v>
      </c>
    </row>
    <row r="5" spans="1:21" x14ac:dyDescent="0.2">
      <c r="B5" s="221"/>
      <c r="C5" s="221"/>
      <c r="D5" s="221"/>
      <c r="E5" s="221"/>
      <c r="F5" s="221"/>
      <c r="G5" s="201"/>
      <c r="H5" s="221"/>
      <c r="I5" s="221"/>
      <c r="J5" s="221"/>
      <c r="K5" s="222"/>
      <c r="L5" s="222"/>
      <c r="M5" s="223"/>
      <c r="N5" s="223"/>
      <c r="O5" s="223"/>
      <c r="P5" s="223"/>
      <c r="Q5" s="223"/>
      <c r="R5" s="223"/>
      <c r="S5" s="223"/>
      <c r="T5" s="223"/>
      <c r="U5" s="223"/>
    </row>
    <row r="6" spans="1:21" x14ac:dyDescent="0.2">
      <c r="A6" t="s">
        <v>2</v>
      </c>
      <c r="B6" s="221">
        <v>3651</v>
      </c>
      <c r="C6" s="221">
        <v>5932</v>
      </c>
      <c r="D6" s="221">
        <v>5837</v>
      </c>
      <c r="E6" s="221">
        <v>6443</v>
      </c>
      <c r="F6" s="221">
        <v>8373</v>
      </c>
      <c r="G6" s="201">
        <v>9808</v>
      </c>
      <c r="H6" s="221">
        <v>6642</v>
      </c>
      <c r="I6" s="221">
        <v>5681</v>
      </c>
      <c r="J6" s="221">
        <v>5735</v>
      </c>
      <c r="K6" s="391">
        <v>7519</v>
      </c>
      <c r="L6" s="391">
        <v>7156</v>
      </c>
      <c r="M6" s="391">
        <v>5568</v>
      </c>
      <c r="N6" s="391">
        <v>6428</v>
      </c>
      <c r="O6" s="391">
        <v>6096</v>
      </c>
      <c r="P6" s="391">
        <v>6261</v>
      </c>
      <c r="Q6" s="391">
        <v>5659</v>
      </c>
      <c r="R6" s="391">
        <v>5768</v>
      </c>
      <c r="S6" s="391">
        <v>6338</v>
      </c>
      <c r="T6" s="391">
        <v>5240</v>
      </c>
      <c r="U6" s="391">
        <v>5395</v>
      </c>
    </row>
    <row r="7" spans="1:21" x14ac:dyDescent="0.2">
      <c r="A7" t="s">
        <v>3</v>
      </c>
      <c r="B7" s="221">
        <v>1701</v>
      </c>
      <c r="C7" s="221">
        <v>1320</v>
      </c>
      <c r="D7" s="221">
        <v>707</v>
      </c>
      <c r="E7" s="221">
        <v>513</v>
      </c>
      <c r="F7" s="221">
        <v>545</v>
      </c>
      <c r="G7" s="201">
        <v>708</v>
      </c>
      <c r="H7" s="201">
        <v>334</v>
      </c>
      <c r="I7" s="201">
        <v>330</v>
      </c>
      <c r="J7" s="201">
        <v>207</v>
      </c>
      <c r="K7" s="259">
        <v>245</v>
      </c>
      <c r="L7" s="259">
        <v>173</v>
      </c>
      <c r="M7" s="259">
        <v>249</v>
      </c>
      <c r="N7" s="259">
        <v>469</v>
      </c>
      <c r="O7" s="259">
        <v>197</v>
      </c>
      <c r="P7" s="259">
        <v>281</v>
      </c>
      <c r="Q7" s="259">
        <v>155</v>
      </c>
      <c r="R7" s="259">
        <v>122</v>
      </c>
      <c r="S7" s="259">
        <v>254</v>
      </c>
      <c r="T7" s="259">
        <v>491</v>
      </c>
      <c r="U7" s="259">
        <v>860</v>
      </c>
    </row>
    <row r="8" spans="1:21" x14ac:dyDescent="0.2">
      <c r="A8" t="s">
        <v>4</v>
      </c>
      <c r="B8" s="221">
        <v>33</v>
      </c>
      <c r="C8" s="221">
        <v>22</v>
      </c>
      <c r="D8" s="221">
        <v>35</v>
      </c>
      <c r="E8" s="221">
        <v>32</v>
      </c>
      <c r="F8" s="221">
        <v>37</v>
      </c>
      <c r="G8" s="201">
        <v>28</v>
      </c>
      <c r="H8" s="201">
        <v>23</v>
      </c>
      <c r="I8" s="201">
        <v>28</v>
      </c>
      <c r="J8" s="201">
        <v>25</v>
      </c>
      <c r="K8" s="259">
        <v>4</v>
      </c>
      <c r="L8" s="259">
        <v>7</v>
      </c>
      <c r="M8" s="259">
        <v>11</v>
      </c>
      <c r="N8" s="259">
        <v>25</v>
      </c>
      <c r="O8" s="259">
        <v>4</v>
      </c>
      <c r="P8" s="259">
        <v>24</v>
      </c>
      <c r="Q8" s="259">
        <v>2</v>
      </c>
      <c r="R8" s="259">
        <v>7</v>
      </c>
      <c r="S8" s="259">
        <v>31</v>
      </c>
      <c r="T8" s="259">
        <v>49</v>
      </c>
      <c r="U8" s="259">
        <v>54</v>
      </c>
    </row>
    <row r="9" spans="1:21" x14ac:dyDescent="0.2">
      <c r="A9" t="s">
        <v>5</v>
      </c>
      <c r="B9" s="221">
        <v>162</v>
      </c>
      <c r="C9" s="221">
        <v>138</v>
      </c>
      <c r="D9" s="221">
        <v>163</v>
      </c>
      <c r="E9" s="221">
        <v>179</v>
      </c>
      <c r="F9" s="221">
        <v>145</v>
      </c>
      <c r="G9" s="201">
        <v>138</v>
      </c>
      <c r="H9" s="201">
        <v>88</v>
      </c>
      <c r="I9" s="201">
        <v>61</v>
      </c>
      <c r="J9" s="201">
        <v>90</v>
      </c>
      <c r="K9" s="259">
        <v>64</v>
      </c>
      <c r="L9" s="259">
        <v>36</v>
      </c>
      <c r="M9" s="259">
        <v>47</v>
      </c>
      <c r="N9" s="259">
        <v>66</v>
      </c>
      <c r="O9" s="259">
        <v>10</v>
      </c>
      <c r="P9" s="259">
        <v>41</v>
      </c>
      <c r="Q9" s="259">
        <v>3</v>
      </c>
      <c r="R9" s="259">
        <v>4</v>
      </c>
      <c r="S9" s="259">
        <v>61</v>
      </c>
      <c r="T9" s="259">
        <v>61</v>
      </c>
      <c r="U9" s="259">
        <v>72</v>
      </c>
    </row>
    <row r="10" spans="1:21" x14ac:dyDescent="0.2">
      <c r="A10" t="s">
        <v>6</v>
      </c>
      <c r="B10" s="221">
        <v>113</v>
      </c>
      <c r="C10" s="221">
        <v>271</v>
      </c>
      <c r="D10" s="221">
        <v>510</v>
      </c>
      <c r="E10" s="221">
        <v>847</v>
      </c>
      <c r="F10" s="221">
        <v>1285</v>
      </c>
      <c r="G10" s="201">
        <v>1631</v>
      </c>
      <c r="H10" s="201">
        <v>1266</v>
      </c>
      <c r="I10" s="201">
        <v>933</v>
      </c>
      <c r="J10" s="201">
        <v>638</v>
      </c>
      <c r="K10" s="259">
        <v>852</v>
      </c>
      <c r="L10" s="259">
        <v>1035</v>
      </c>
      <c r="M10" s="259">
        <v>738</v>
      </c>
      <c r="N10" s="259">
        <v>688</v>
      </c>
      <c r="O10" s="259">
        <v>474</v>
      </c>
      <c r="P10" s="259">
        <v>503</v>
      </c>
      <c r="Q10" s="259">
        <v>571</v>
      </c>
      <c r="R10" s="259">
        <v>517</v>
      </c>
      <c r="S10" s="259">
        <v>374</v>
      </c>
      <c r="T10" s="259">
        <v>240</v>
      </c>
      <c r="U10" s="259">
        <v>241</v>
      </c>
    </row>
    <row r="11" spans="1:21" x14ac:dyDescent="0.2">
      <c r="A11" t="s">
        <v>7</v>
      </c>
      <c r="B11" s="221">
        <v>1642</v>
      </c>
      <c r="C11" s="221">
        <v>4181</v>
      </c>
      <c r="D11" s="221">
        <v>4422</v>
      </c>
      <c r="E11" s="221">
        <v>4872</v>
      </c>
      <c r="F11" s="221">
        <v>6361</v>
      </c>
      <c r="G11" s="201">
        <v>7303</v>
      </c>
      <c r="H11" s="201">
        <v>4931</v>
      </c>
      <c r="I11" s="395">
        <v>4329</v>
      </c>
      <c r="J11" s="395">
        <v>4775</v>
      </c>
      <c r="K11" s="259">
        <v>6354</v>
      </c>
      <c r="L11" s="259">
        <v>5905</v>
      </c>
      <c r="M11" s="259">
        <v>4523</v>
      </c>
      <c r="N11" s="259">
        <v>5180</v>
      </c>
      <c r="O11" s="259">
        <v>5411</v>
      </c>
      <c r="P11" s="259">
        <v>5412</v>
      </c>
      <c r="Q11" s="259">
        <v>4928</v>
      </c>
      <c r="R11" s="259">
        <v>5118</v>
      </c>
      <c r="S11" s="259">
        <v>5618</v>
      </c>
      <c r="T11" s="259">
        <v>4399</v>
      </c>
      <c r="U11" s="259">
        <v>4168</v>
      </c>
    </row>
    <row r="12" spans="1:21" x14ac:dyDescent="0.2">
      <c r="A12" t="s">
        <v>8</v>
      </c>
      <c r="B12" s="221">
        <v>26588</v>
      </c>
      <c r="C12" s="221">
        <v>114308</v>
      </c>
      <c r="D12" s="221">
        <v>120692</v>
      </c>
      <c r="E12" s="221">
        <v>159064</v>
      </c>
      <c r="F12" s="221">
        <v>199269</v>
      </c>
      <c r="G12" s="201">
        <v>244555</v>
      </c>
      <c r="H12" s="221">
        <v>141383</v>
      </c>
      <c r="I12" s="378">
        <v>29889</v>
      </c>
      <c r="J12" s="378">
        <v>64704</v>
      </c>
      <c r="K12" s="391">
        <v>204339</v>
      </c>
      <c r="L12" s="391">
        <v>137089</v>
      </c>
      <c r="M12" s="391">
        <v>84831</v>
      </c>
      <c r="N12" s="391">
        <v>119969</v>
      </c>
      <c r="O12" s="391">
        <v>78798</v>
      </c>
      <c r="P12" s="391">
        <v>74638</v>
      </c>
      <c r="Q12" s="391">
        <v>73009</v>
      </c>
      <c r="R12" s="391">
        <v>92742</v>
      </c>
      <c r="S12" s="391">
        <v>91687</v>
      </c>
      <c r="T12" s="391">
        <v>68067</v>
      </c>
      <c r="U12" s="391">
        <v>57935</v>
      </c>
    </row>
    <row r="13" spans="1:21" x14ac:dyDescent="0.2">
      <c r="A13" t="s">
        <v>9</v>
      </c>
      <c r="B13" s="221">
        <v>21820</v>
      </c>
      <c r="C13" s="221">
        <v>95854</v>
      </c>
      <c r="D13" s="221">
        <v>96651</v>
      </c>
      <c r="E13" s="221">
        <v>126322</v>
      </c>
      <c r="F13" s="221">
        <v>154860</v>
      </c>
      <c r="G13" s="201">
        <v>195189</v>
      </c>
      <c r="H13" s="201">
        <v>112589</v>
      </c>
      <c r="I13" s="395">
        <v>22546</v>
      </c>
      <c r="J13" s="395">
        <v>51937</v>
      </c>
      <c r="K13" s="259">
        <v>166481</v>
      </c>
      <c r="L13" s="259">
        <v>108413</v>
      </c>
      <c r="M13" s="259">
        <v>66015</v>
      </c>
      <c r="N13" s="259">
        <v>93412</v>
      </c>
      <c r="O13" s="259">
        <v>57712</v>
      </c>
      <c r="P13" s="259">
        <v>54022</v>
      </c>
      <c r="Q13" s="259">
        <v>51907</v>
      </c>
      <c r="R13" s="259">
        <v>67928</v>
      </c>
      <c r="S13" s="259">
        <v>65022</v>
      </c>
      <c r="T13" s="259">
        <v>48850</v>
      </c>
      <c r="U13" s="259">
        <v>42009</v>
      </c>
    </row>
    <row r="14" spans="1:21" x14ac:dyDescent="0.2">
      <c r="A14" t="s">
        <v>10</v>
      </c>
      <c r="B14" s="221">
        <v>3281</v>
      </c>
      <c r="C14" s="221">
        <v>13217</v>
      </c>
      <c r="D14" s="221">
        <v>16743</v>
      </c>
      <c r="E14" s="221">
        <v>21718</v>
      </c>
      <c r="F14" s="221">
        <v>27720</v>
      </c>
      <c r="G14" s="201">
        <v>32052</v>
      </c>
      <c r="H14" s="201">
        <v>19424</v>
      </c>
      <c r="I14" s="395">
        <v>5034</v>
      </c>
      <c r="J14" s="395">
        <v>8517</v>
      </c>
      <c r="K14" s="259">
        <v>23903</v>
      </c>
      <c r="L14" s="259">
        <v>18361</v>
      </c>
      <c r="M14" s="259">
        <v>12200</v>
      </c>
      <c r="N14" s="259">
        <v>16844</v>
      </c>
      <c r="O14" s="259">
        <v>14072</v>
      </c>
      <c r="P14" s="259">
        <v>14688</v>
      </c>
      <c r="Q14" s="259">
        <v>15509</v>
      </c>
      <c r="R14" s="259">
        <v>18334</v>
      </c>
      <c r="S14" s="259">
        <v>18183</v>
      </c>
      <c r="T14" s="259">
        <v>12714</v>
      </c>
      <c r="U14" s="259">
        <v>10433</v>
      </c>
    </row>
    <row r="15" spans="1:21" x14ac:dyDescent="0.2">
      <c r="A15" t="s">
        <v>11</v>
      </c>
      <c r="B15" s="221">
        <v>1487</v>
      </c>
      <c r="C15" s="221">
        <v>5237</v>
      </c>
      <c r="D15" s="221">
        <v>7298</v>
      </c>
      <c r="E15" s="221">
        <v>11024</v>
      </c>
      <c r="F15" s="221">
        <v>16689</v>
      </c>
      <c r="G15" s="201">
        <v>17314</v>
      </c>
      <c r="H15" s="201">
        <v>9370</v>
      </c>
      <c r="I15" s="395">
        <v>2309</v>
      </c>
      <c r="J15" s="395">
        <v>4250</v>
      </c>
      <c r="K15" s="259">
        <v>13955</v>
      </c>
      <c r="L15" s="259">
        <v>10315</v>
      </c>
      <c r="M15" s="259">
        <v>6616</v>
      </c>
      <c r="N15" s="259">
        <v>9713</v>
      </c>
      <c r="O15" s="259">
        <v>7014</v>
      </c>
      <c r="P15" s="259">
        <v>5928</v>
      </c>
      <c r="Q15" s="259">
        <v>5593</v>
      </c>
      <c r="R15" s="259">
        <v>6480</v>
      </c>
      <c r="S15" s="259">
        <v>8482</v>
      </c>
      <c r="T15" s="259">
        <v>6503</v>
      </c>
      <c r="U15" s="259">
        <v>5493</v>
      </c>
    </row>
    <row r="16" spans="1:21" x14ac:dyDescent="0.2">
      <c r="A16" s="11"/>
      <c r="B16" s="222"/>
      <c r="C16" s="222"/>
      <c r="D16" s="222"/>
      <c r="E16" s="222"/>
      <c r="F16" s="222"/>
      <c r="G16" s="201"/>
      <c r="H16" s="221"/>
      <c r="I16" s="221"/>
      <c r="J16" s="221"/>
      <c r="K16" s="387"/>
      <c r="L16" s="386"/>
      <c r="M16" s="386"/>
      <c r="N16" s="386"/>
      <c r="O16" s="386"/>
      <c r="P16" s="386"/>
      <c r="Q16" s="386"/>
      <c r="R16" s="386"/>
      <c r="S16" s="386"/>
      <c r="T16" s="386"/>
      <c r="U16" s="386"/>
    </row>
    <row r="17" spans="1:21" x14ac:dyDescent="0.2">
      <c r="A17" s="13" t="s">
        <v>12</v>
      </c>
      <c r="B17" s="388">
        <v>5176</v>
      </c>
      <c r="C17" s="388">
        <v>15675</v>
      </c>
      <c r="D17" s="388">
        <v>14847</v>
      </c>
      <c r="E17" s="388">
        <v>16210</v>
      </c>
      <c r="F17" s="388">
        <v>19375</v>
      </c>
      <c r="G17" s="224">
        <v>20970</v>
      </c>
      <c r="H17" s="225">
        <v>14354</v>
      </c>
      <c r="I17" s="225">
        <v>12954</v>
      </c>
      <c r="J17" s="225">
        <v>14956</v>
      </c>
      <c r="K17" s="392">
        <v>19578</v>
      </c>
      <c r="L17" s="392">
        <v>15267</v>
      </c>
      <c r="M17" s="392">
        <v>11495</v>
      </c>
      <c r="N17" s="392">
        <v>13485</v>
      </c>
      <c r="O17" s="392">
        <v>11878</v>
      </c>
      <c r="P17" s="392">
        <v>12472</v>
      </c>
      <c r="Q17" s="392">
        <v>10806</v>
      </c>
      <c r="R17" s="392">
        <v>9369</v>
      </c>
      <c r="S17" s="392">
        <v>10808</v>
      </c>
      <c r="T17" s="392">
        <v>6971</v>
      </c>
      <c r="U17" s="392">
        <v>6314</v>
      </c>
    </row>
    <row r="18" spans="1:21" x14ac:dyDescent="0.2">
      <c r="B18" s="221"/>
      <c r="C18" s="221"/>
      <c r="D18" s="221"/>
      <c r="E18" s="221"/>
      <c r="F18" s="221"/>
      <c r="G18" s="201"/>
      <c r="H18" s="221"/>
      <c r="I18" s="221"/>
      <c r="J18" s="221"/>
      <c r="K18" s="221"/>
      <c r="L18" s="214"/>
      <c r="M18" s="214"/>
      <c r="N18" s="214"/>
      <c r="O18" s="214"/>
      <c r="P18" s="214"/>
      <c r="Q18" s="214"/>
      <c r="R18" s="214"/>
      <c r="S18" s="214"/>
      <c r="T18" s="214"/>
      <c r="U18" s="214"/>
    </row>
    <row r="19" spans="1:21" x14ac:dyDescent="0.2">
      <c r="A19" t="s">
        <v>13</v>
      </c>
      <c r="B19" s="221">
        <v>3925</v>
      </c>
      <c r="C19" s="221">
        <v>11884</v>
      </c>
      <c r="D19" s="221">
        <v>10866</v>
      </c>
      <c r="E19" s="221">
        <v>11428</v>
      </c>
      <c r="F19" s="221">
        <v>13381</v>
      </c>
      <c r="G19" s="201">
        <v>13657</v>
      </c>
      <c r="H19" s="201">
        <v>9858</v>
      </c>
      <c r="I19" s="201">
        <v>8921</v>
      </c>
      <c r="J19" s="201">
        <v>9514</v>
      </c>
      <c r="K19" s="383">
        <v>12835</v>
      </c>
      <c r="L19" s="383">
        <v>8643</v>
      </c>
      <c r="M19" s="383">
        <v>6154</v>
      </c>
      <c r="N19" s="383">
        <v>7695</v>
      </c>
      <c r="O19" s="383">
        <v>7476</v>
      </c>
      <c r="P19" s="383">
        <v>8548</v>
      </c>
      <c r="Q19" s="383">
        <v>7320</v>
      </c>
      <c r="R19" s="383">
        <v>6301</v>
      </c>
      <c r="S19" s="383">
        <v>7968</v>
      </c>
      <c r="T19" s="383">
        <v>4737</v>
      </c>
      <c r="U19" s="383">
        <v>4366</v>
      </c>
    </row>
    <row r="20" spans="1:21" x14ac:dyDescent="0.2">
      <c r="A20" t="s">
        <v>14</v>
      </c>
      <c r="B20" s="221">
        <v>252</v>
      </c>
      <c r="C20" s="221">
        <v>725</v>
      </c>
      <c r="D20" s="221">
        <v>630</v>
      </c>
      <c r="E20" s="221">
        <v>718</v>
      </c>
      <c r="F20" s="221">
        <v>632</v>
      </c>
      <c r="G20" s="201">
        <v>926</v>
      </c>
      <c r="H20" s="201">
        <v>452</v>
      </c>
      <c r="I20" s="201">
        <v>541</v>
      </c>
      <c r="J20" s="201">
        <v>609</v>
      </c>
      <c r="K20" s="383">
        <v>589</v>
      </c>
      <c r="L20" s="383">
        <v>604</v>
      </c>
      <c r="M20" s="383">
        <v>479</v>
      </c>
      <c r="N20" s="383">
        <v>659</v>
      </c>
      <c r="O20" s="383">
        <v>538</v>
      </c>
      <c r="P20" s="383">
        <v>479</v>
      </c>
      <c r="Q20" s="383">
        <v>364</v>
      </c>
      <c r="R20" s="383">
        <v>255</v>
      </c>
      <c r="S20" s="383">
        <v>252</v>
      </c>
      <c r="T20" s="383">
        <v>214</v>
      </c>
      <c r="U20" s="383">
        <v>192</v>
      </c>
    </row>
    <row r="21" spans="1:21" x14ac:dyDescent="0.2">
      <c r="A21" t="s">
        <v>15</v>
      </c>
      <c r="B21" s="221">
        <v>999</v>
      </c>
      <c r="C21" s="221">
        <v>3066</v>
      </c>
      <c r="D21" s="221">
        <v>3351</v>
      </c>
      <c r="E21" s="221">
        <v>4064</v>
      </c>
      <c r="F21" s="221">
        <v>5362</v>
      </c>
      <c r="G21" s="201">
        <v>6387</v>
      </c>
      <c r="H21" s="201">
        <v>4044</v>
      </c>
      <c r="I21" s="201">
        <v>3492</v>
      </c>
      <c r="J21" s="201">
        <v>4833</v>
      </c>
      <c r="K21" s="391">
        <v>6154</v>
      </c>
      <c r="L21" s="391">
        <v>6020</v>
      </c>
      <c r="M21" s="391">
        <v>4862</v>
      </c>
      <c r="N21" s="391">
        <v>5131</v>
      </c>
      <c r="O21" s="391">
        <v>3864</v>
      </c>
      <c r="P21" s="391">
        <v>3445</v>
      </c>
      <c r="Q21" s="391">
        <v>3122</v>
      </c>
      <c r="R21" s="391">
        <v>2813</v>
      </c>
      <c r="S21" s="391">
        <v>2588</v>
      </c>
      <c r="T21" s="391">
        <v>2020</v>
      </c>
      <c r="U21" s="391">
        <v>1756</v>
      </c>
    </row>
    <row r="22" spans="1:21" x14ac:dyDescent="0.2">
      <c r="A22" s="11"/>
      <c r="B22" s="387"/>
      <c r="C22" s="387"/>
      <c r="D22" s="387"/>
      <c r="E22" s="387"/>
      <c r="F22" s="387"/>
      <c r="G22" s="201"/>
      <c r="H22" s="221"/>
      <c r="I22" s="221"/>
      <c r="J22" s="221"/>
      <c r="K22" s="387"/>
      <c r="L22" s="386"/>
      <c r="M22" s="386"/>
      <c r="N22" s="386"/>
      <c r="O22" s="386"/>
      <c r="P22" s="386"/>
      <c r="Q22" s="386"/>
      <c r="R22" s="386"/>
      <c r="S22" s="386"/>
      <c r="T22" s="386"/>
      <c r="U22" s="386"/>
    </row>
    <row r="23" spans="1:21" x14ac:dyDescent="0.2">
      <c r="A23" s="13" t="s">
        <v>16</v>
      </c>
      <c r="B23" s="393">
        <v>93</v>
      </c>
      <c r="C23" s="393">
        <v>222</v>
      </c>
      <c r="D23" s="393">
        <v>288</v>
      </c>
      <c r="E23" s="393">
        <v>371</v>
      </c>
      <c r="F23" s="393">
        <v>470</v>
      </c>
      <c r="G23" s="224">
        <v>837</v>
      </c>
      <c r="H23" s="224">
        <v>393</v>
      </c>
      <c r="I23" s="224">
        <v>234</v>
      </c>
      <c r="J23" s="224">
        <v>309</v>
      </c>
      <c r="K23" s="392">
        <v>450</v>
      </c>
      <c r="L23" s="392">
        <v>679</v>
      </c>
      <c r="M23" s="392">
        <v>447</v>
      </c>
      <c r="N23" s="392">
        <v>618</v>
      </c>
      <c r="O23" s="392">
        <v>544</v>
      </c>
      <c r="P23" s="392">
        <v>447</v>
      </c>
      <c r="Q23" s="392">
        <v>396</v>
      </c>
      <c r="R23" s="392">
        <v>376</v>
      </c>
      <c r="S23" s="392">
        <v>327</v>
      </c>
      <c r="T23" s="392">
        <v>254</v>
      </c>
      <c r="U23" s="392">
        <v>214</v>
      </c>
    </row>
    <row r="24" spans="1:21" ht="13.5" thickBot="1" x14ac:dyDescent="0.25">
      <c r="A24" s="16" t="s">
        <v>17</v>
      </c>
      <c r="B24" s="394">
        <v>35508</v>
      </c>
      <c r="C24" s="394">
        <v>136137</v>
      </c>
      <c r="D24" s="394">
        <v>141664</v>
      </c>
      <c r="E24" s="394">
        <v>182088</v>
      </c>
      <c r="F24" s="394">
        <v>227487</v>
      </c>
      <c r="G24" s="385">
        <v>276170</v>
      </c>
      <c r="H24" s="384">
        <v>162772</v>
      </c>
      <c r="I24" s="384">
        <v>48758</v>
      </c>
      <c r="J24" s="384">
        <v>85704</v>
      </c>
      <c r="K24" s="382">
        <v>231886</v>
      </c>
      <c r="L24" s="382">
        <v>160191</v>
      </c>
      <c r="M24" s="382">
        <v>102341</v>
      </c>
      <c r="N24" s="382">
        <v>140500</v>
      </c>
      <c r="O24" s="382">
        <v>97316</v>
      </c>
      <c r="P24" s="382">
        <v>93818</v>
      </c>
      <c r="Q24" s="382">
        <v>89870</v>
      </c>
      <c r="R24" s="382">
        <v>108255</v>
      </c>
      <c r="S24" s="382">
        <v>109160</v>
      </c>
      <c r="T24" s="382">
        <v>80532</v>
      </c>
      <c r="U24" s="382">
        <v>69858</v>
      </c>
    </row>
    <row r="25" spans="1:21" x14ac:dyDescent="0.2">
      <c r="A25" s="68" t="s">
        <v>132</v>
      </c>
      <c r="B25" s="9"/>
      <c r="C25" s="9"/>
      <c r="D25" s="9"/>
      <c r="E25" s="9"/>
      <c r="F25" s="9"/>
      <c r="G25" s="9"/>
      <c r="H25" s="9"/>
      <c r="I25" s="9"/>
      <c r="J25" s="9"/>
      <c r="K25" s="440"/>
      <c r="L25" s="440"/>
      <c r="M25" s="440"/>
      <c r="N25" s="440"/>
      <c r="O25" s="440"/>
      <c r="P25" s="440"/>
      <c r="Q25" s="440"/>
    </row>
    <row r="26" spans="1:21" x14ac:dyDescent="0.2">
      <c r="A26" s="18" t="s">
        <v>19</v>
      </c>
      <c r="B26" s="9"/>
      <c r="C26" s="9"/>
      <c r="D26" s="9"/>
      <c r="E26" s="9"/>
      <c r="F26" s="9"/>
      <c r="G26" s="9"/>
      <c r="H26" s="9"/>
      <c r="I26" s="9"/>
      <c r="J26" s="9"/>
      <c r="K26" s="9"/>
    </row>
    <row r="27" spans="1:21" x14ac:dyDescent="0.2">
      <c r="A27" s="252" t="s">
        <v>195</v>
      </c>
    </row>
    <row r="28" spans="1:21" x14ac:dyDescent="0.2">
      <c r="A28" s="19" t="s">
        <v>21</v>
      </c>
    </row>
  </sheetData>
  <phoneticPr fontId="17" type="noConversion"/>
  <hyperlinks>
    <hyperlink ref="A28" location="Kapitalmarkedsstatistik!A1" display="Tilbage til Udlånsvirksomhed" xr:uid="{00000000-0004-0000-0800-000000000000}"/>
  </hyperlinks>
  <pageMargins left="0.74803149606299213" right="0.74803149606299213" top="0.98425196850393704" bottom="0.98425196850393704" header="0" footer="0"/>
  <pageSetup paperSize="9" scale="65"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EFEFDDF66F50A48873995D599A92B1D" ma:contentTypeVersion="11" ma:contentTypeDescription="Create a new document." ma:contentTypeScope="" ma:versionID="06358dcb6cc595d46c09115a57c8c87f">
  <xsd:schema xmlns:xsd="http://www.w3.org/2001/XMLSchema" xmlns:xs="http://www.w3.org/2001/XMLSchema" xmlns:p="http://schemas.microsoft.com/office/2006/metadata/properties" xmlns:ns2="24943991-94d7-4778-a9b3-19e5f2086ea5" xmlns:ns3="26854b7e-fd01-4868-8cc1-609757a92847" targetNamespace="http://schemas.microsoft.com/office/2006/metadata/properties" ma:root="true" ma:fieldsID="b90aec0c12483c2b5fd386ff592d95ef" ns2:_="" ns3:_="">
    <xsd:import namespace="24943991-94d7-4778-a9b3-19e5f2086ea5"/>
    <xsd:import namespace="26854b7e-fd01-4868-8cc1-609757a92847"/>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2:SharedWithUsers" minOccurs="0"/>
                <xsd:element ref="ns2:SharedWithDetails"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element ref="ns3: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4943991-94d7-4778-a9b3-19e5f2086ea5"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6854b7e-fd01-4868-8cc1-609757a92847"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MediaServiceDateTaken" ma:index="21"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dlc_DocId xmlns="24943991-94d7-4778-a9b3-19e5f2086ea5">FIDA-1750794680-687950</_dlc_DocId>
    <_dlc_DocIdUrl xmlns="24943991-94d7-4778-a9b3-19e5f2086ea5">
      <Url>https://fida.sharepoint.com/sites/INT-RKF/_layouts/15/DocIdRedir.aspx?ID=FIDA-1750794680-687950</Url>
      <Description>FIDA-1750794680-687950</Description>
    </_dlc_DocIdUrl>
  </documentManagement>
</p:properties>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43F4D67-CBD9-44FA-9BEC-2150C821538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4943991-94d7-4778-a9b3-19e5f2086ea5"/>
    <ds:schemaRef ds:uri="26854b7e-fd01-4868-8cc1-609757a9284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C7FDE4A-38C0-40A6-BCE2-06B63C2D07F4}">
  <ds:schemaRefs>
    <ds:schemaRef ds:uri="http://schemas.microsoft.com/office/2006/documentManagement/types"/>
    <ds:schemaRef ds:uri="http://purl.org/dc/terms/"/>
    <ds:schemaRef ds:uri="http://purl.org/dc/dcmitype/"/>
    <ds:schemaRef ds:uri="http://schemas.microsoft.com/office/2006/metadata/properties"/>
    <ds:schemaRef ds:uri="http://www.w3.org/XML/1998/namespace"/>
    <ds:schemaRef ds:uri="http://schemas.openxmlformats.org/package/2006/metadata/core-properties"/>
    <ds:schemaRef ds:uri="http://purl.org/dc/elements/1.1/"/>
    <ds:schemaRef ds:uri="24943991-94d7-4778-a9b3-19e5f2086ea5"/>
    <ds:schemaRef ds:uri="http://schemas.microsoft.com/office/infopath/2007/PartnerControls"/>
    <ds:schemaRef ds:uri="26854b7e-fd01-4868-8cc1-609757a92847"/>
  </ds:schemaRefs>
</ds:datastoreItem>
</file>

<file path=customXml/itemProps3.xml><?xml version="1.0" encoding="utf-8"?>
<ds:datastoreItem xmlns:ds="http://schemas.openxmlformats.org/officeDocument/2006/customXml" ds:itemID="{1EC674A0-D734-46D6-B3B9-D4A97E255B09}">
  <ds:schemaRefs>
    <ds:schemaRef ds:uri="http://schemas.microsoft.com/sharepoint/events"/>
  </ds:schemaRefs>
</ds:datastoreItem>
</file>

<file path=customXml/itemProps4.xml><?xml version="1.0" encoding="utf-8"?>
<ds:datastoreItem xmlns:ds="http://schemas.openxmlformats.org/officeDocument/2006/customXml" ds:itemID="{EF2C0D3D-7400-4358-A3BA-4A0C80AFFA8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Regneark</vt:lpstr>
      </vt:variant>
      <vt:variant>
        <vt:i4>39</vt:i4>
      </vt:variant>
    </vt:vector>
  </HeadingPairs>
  <TitlesOfParts>
    <vt:vector size="39" baseType="lpstr">
      <vt:lpstr>Kapitalmarkedsstatistik</vt:lpstr>
      <vt:lpstr>Tabel 1</vt:lpstr>
      <vt:lpstr>Tabel 2</vt:lpstr>
      <vt:lpstr>Tabel 3</vt:lpstr>
      <vt:lpstr>Tabel 4</vt:lpstr>
      <vt:lpstr>Tabel 5</vt:lpstr>
      <vt:lpstr>Tabel 6</vt:lpstr>
      <vt:lpstr>Tabel 7</vt:lpstr>
      <vt:lpstr>Tabel 8</vt:lpstr>
      <vt:lpstr>Tabel 9</vt:lpstr>
      <vt:lpstr>Tabel 10</vt:lpstr>
      <vt:lpstr>Tabel 11</vt:lpstr>
      <vt:lpstr>Tabel 12</vt:lpstr>
      <vt:lpstr>Tabel 13</vt:lpstr>
      <vt:lpstr>Tabel 14</vt:lpstr>
      <vt:lpstr>Tabel 15</vt:lpstr>
      <vt:lpstr>Tabel 16</vt:lpstr>
      <vt:lpstr>Tabel 17</vt:lpstr>
      <vt:lpstr>Tabel 18</vt:lpstr>
      <vt:lpstr>Tabel 19</vt:lpstr>
      <vt:lpstr>Tabel 20</vt:lpstr>
      <vt:lpstr>Tabel 21</vt:lpstr>
      <vt:lpstr>Tabel 22</vt:lpstr>
      <vt:lpstr>Tabel 23</vt:lpstr>
      <vt:lpstr>Tabel 24</vt:lpstr>
      <vt:lpstr>Tabel 25</vt:lpstr>
      <vt:lpstr>Tabel 26</vt:lpstr>
      <vt:lpstr>Tabel 27</vt:lpstr>
      <vt:lpstr>Tabel 28</vt:lpstr>
      <vt:lpstr>Tabel 29</vt:lpstr>
      <vt:lpstr>Tabel 30</vt:lpstr>
      <vt:lpstr>Tabel 31</vt:lpstr>
      <vt:lpstr>Tabel 32</vt:lpstr>
      <vt:lpstr>Tabel 33</vt:lpstr>
      <vt:lpstr>Tabel 34</vt:lpstr>
      <vt:lpstr>Tabel 35</vt:lpstr>
      <vt:lpstr>Tabel 36</vt:lpstr>
      <vt:lpstr>Tabel 37</vt:lpstr>
      <vt:lpstr>Tabel 38</vt:lpstr>
    </vt:vector>
  </TitlesOfParts>
  <Company>RR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gha</dc:creator>
  <cp:lastModifiedBy>Andreas Carl Meyer</cp:lastModifiedBy>
  <cp:lastPrinted>2016-06-09T13:19:52Z</cp:lastPrinted>
  <dcterms:created xsi:type="dcterms:W3CDTF">2006-04-04T12:51:44Z</dcterms:created>
  <dcterms:modified xsi:type="dcterms:W3CDTF">2020-11-17T09:08:50Z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kumentnr">
    <vt:lpwstr>D97358</vt:lpwstr>
  </property>
  <property fmtid="{D5CDD505-2E9C-101B-9397-08002B2CF9AE}" pid="3" name="til_navn">
    <vt:lpwstr> </vt:lpwstr>
  </property>
  <property fmtid="{D5CDD505-2E9C-101B-9397-08002B2CF9AE}" pid="4" name="til_adresse">
    <vt:lpwstr> </vt:lpwstr>
  </property>
  <property fmtid="{D5CDD505-2E9C-101B-9397-08002B2CF9AE}" pid="5" name="til_postnr">
    <vt:lpwstr> </vt:lpwstr>
  </property>
  <property fmtid="{D5CDD505-2E9C-101B-9397-08002B2CF9AE}" pid="6" name="til_by">
    <vt:lpwstr> </vt:lpwstr>
  </property>
  <property fmtid="{D5CDD505-2E9C-101B-9397-08002B2CF9AE}" pid="7" name="dato_udsendelse">
    <vt:lpwstr> </vt:lpwstr>
  </property>
  <property fmtid="{D5CDD505-2E9C-101B-9397-08002B2CF9AE}" pid="8" name="underskriver_navn">
    <vt:lpwstr> </vt:lpwstr>
  </property>
  <property fmtid="{D5CDD505-2E9C-101B-9397-08002B2CF9AE}" pid="9" name="underskriver_tlfdirekte">
    <vt:lpwstr> </vt:lpwstr>
  </property>
  <property fmtid="{D5CDD505-2E9C-101B-9397-08002B2CF9AE}" pid="10" name="underskriver_email">
    <vt:lpwstr> </vt:lpwstr>
  </property>
  <property fmtid="{D5CDD505-2E9C-101B-9397-08002B2CF9AE}" pid="11" name="att_navn">
    <vt:lpwstr> </vt:lpwstr>
  </property>
  <property fmtid="{D5CDD505-2E9C-101B-9397-08002B2CF9AE}" pid="12" name="ansvarlig_initialer">
    <vt:lpwstr> </vt:lpwstr>
  </property>
  <property fmtid="{D5CDD505-2E9C-101B-9397-08002B2CF9AE}" pid="13" name="dokumentstatus">
    <vt:lpwstr>Udkast</vt:lpwstr>
  </property>
  <property fmtid="{D5CDD505-2E9C-101B-9397-08002B2CF9AE}" pid="14" name="dokumenttitel">
    <vt:lpwstr>Årsstatistik_Udlån_2015_excel</vt:lpwstr>
  </property>
  <property fmtid="{D5CDD505-2E9C-101B-9397-08002B2CF9AE}" pid="15" name="referatnr">
    <vt:lpwstr> </vt:lpwstr>
  </property>
  <property fmtid="{D5CDD505-2E9C-101B-9397-08002B2CF9AE}" pid="16" name="ansvarlig_email">
    <vt:lpwstr> </vt:lpwstr>
  </property>
  <property fmtid="{D5CDD505-2E9C-101B-9397-08002B2CF9AE}" pid="17" name="ansvarlig_navn">
    <vt:lpwstr> </vt:lpwstr>
  </property>
  <property fmtid="{D5CDD505-2E9C-101B-9397-08002B2CF9AE}" pid="18" name="ansvarlig_tlfdirekte">
    <vt:lpwstr> </vt:lpwstr>
  </property>
  <property fmtid="{D5CDD505-2E9C-101B-9397-08002B2CF9AE}" pid="19" name="bilag_nr">
    <vt:lpwstr> </vt:lpwstr>
  </property>
  <property fmtid="{D5CDD505-2E9C-101B-9397-08002B2CF9AE}" pid="20" name="punkt_nr">
    <vt:lpwstr> </vt:lpwstr>
  </property>
  <property fmtid="{D5CDD505-2E9C-101B-9397-08002B2CF9AE}" pid="21" name="Udsendelsesdato">
    <vt:lpwstr> </vt:lpwstr>
  </property>
  <property fmtid="{D5CDD505-2E9C-101B-9397-08002B2CF9AE}" pid="22" name="sagsnr">
    <vt:lpwstr>S1113</vt:lpwstr>
  </property>
  <property fmtid="{D5CDD505-2E9C-101B-9397-08002B2CF9AE}" pid="23" name="mødedato">
    <vt:lpwstr> </vt:lpwstr>
  </property>
  <property fmtid="{D5CDD505-2E9C-101B-9397-08002B2CF9AE}" pid="24" name="modetype">
    <vt:lpwstr> </vt:lpwstr>
  </property>
  <property fmtid="{D5CDD505-2E9C-101B-9397-08002B2CF9AE}" pid="25" name="dokumentsidstrettet">
    <vt:lpwstr>16-06-2016</vt:lpwstr>
  </property>
  <property fmtid="{D5CDD505-2E9C-101B-9397-08002B2CF9AE}" pid="26" name="dokumentversion">
    <vt:lpwstr>6.0</vt:lpwstr>
  </property>
  <property fmtid="{D5CDD505-2E9C-101B-9397-08002B2CF9AE}" pid="27" name="ContentTypeId">
    <vt:lpwstr>0x0101009EFEFDDF66F50A48873995D599A92B1D</vt:lpwstr>
  </property>
  <property fmtid="{D5CDD505-2E9C-101B-9397-08002B2CF9AE}" pid="28" name="_dlc_DocIdItemGuid">
    <vt:lpwstr>ff34ade6-747b-4ba0-9ad0-0a13880b7810</vt:lpwstr>
  </property>
</Properties>
</file>