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a.sharepoint.com/sites/INT-Io/Shared Documents/Analyseteam/Månedsstatistikker/2. Månedsstatistikker/Investorstatistikken/2025/Q1 2025 (ny kode)/"/>
    </mc:Choice>
  </mc:AlternateContent>
  <xr:revisionPtr revIDLastSave="473" documentId="8_{D1759BD1-C882-4108-9490-ACD875E09F03}" xr6:coauthVersionLast="47" xr6:coauthVersionMax="47" xr10:uidLastSave="{1EF9CACC-5897-46F2-A03A-7D78A8AFD4B4}"/>
  <bookViews>
    <workbookView xWindow="-120" yWindow="-120" windowWidth="38640" windowHeight="21120" xr2:uid="{25F656A2-1E59-4970-AF7B-F9FF50D47668}"/>
  </bookViews>
  <sheets>
    <sheet name="Indhold" sheetId="6" r:id="rId1"/>
    <sheet name="1 Formue - Kategori" sheetId="2" r:id="rId2"/>
    <sheet name="2 Formue - Forening" sheetId="3" r:id="rId3"/>
    <sheet name="3 Formue - IFS" sheetId="4" r:id="rId4"/>
    <sheet name="4 Formue - DK Samlet" sheetId="5" r:id="rId5"/>
  </sheets>
  <definedNames>
    <definedName name="_xlnm.Print_Area" localSheetId="1">'1 Formue - Kategori'!$A$1:$A$93</definedName>
    <definedName name="_xlnm.Print_Area" localSheetId="2">'2 Formue - Forening'!$A$1:$B$44</definedName>
    <definedName name="_xlnm.Print_Area" localSheetId="3">'3 Formue - IFS'!$A$1:$C$23</definedName>
    <definedName name="_xlnm.Print_Area" localSheetId="4">'4 Formue - DK Samlet'!$A$1:$B$19</definedName>
    <definedName name="_xlnm.Print_Area" localSheetId="0">Indhold!$A$1:$B$15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2" l="1"/>
  <c r="D47" i="2"/>
  <c r="E85" i="2"/>
  <c r="E78" i="2"/>
  <c r="E71" i="2"/>
  <c r="E66" i="2"/>
  <c r="E91" i="2" s="1"/>
  <c r="E41" i="2"/>
  <c r="E34" i="2"/>
  <c r="E27" i="2"/>
  <c r="E22" i="2"/>
  <c r="C85" i="2"/>
  <c r="C78" i="2"/>
  <c r="C71" i="2"/>
  <c r="C66" i="2"/>
  <c r="C91" i="2" s="1"/>
  <c r="C47" i="2"/>
  <c r="C41" i="2"/>
  <c r="C34" i="2"/>
  <c r="C27" i="2"/>
  <c r="C22" i="2"/>
  <c r="E47" i="2" l="1"/>
  <c r="C18" i="5" l="1"/>
  <c r="E22" i="4"/>
  <c r="E17" i="4"/>
  <c r="C22" i="4"/>
  <c r="C17" i="4"/>
  <c r="E42" i="3"/>
  <c r="E37" i="3"/>
  <c r="C42" i="3"/>
  <c r="C37" i="3"/>
  <c r="B18" i="5" l="1"/>
  <c r="D22" i="4"/>
  <c r="D17" i="4"/>
  <c r="B22" i="4"/>
  <c r="B17" i="4"/>
  <c r="D42" i="3"/>
  <c r="D37" i="3"/>
  <c r="B42" i="3"/>
  <c r="B37" i="3"/>
  <c r="D85" i="2"/>
  <c r="D78" i="2"/>
  <c r="D71" i="2"/>
  <c r="D66" i="2"/>
  <c r="D41" i="2"/>
  <c r="D34" i="2"/>
  <c r="D27" i="2"/>
  <c r="D22" i="2"/>
  <c r="B85" i="2"/>
  <c r="B78" i="2"/>
  <c r="B71" i="2"/>
  <c r="B66" i="2"/>
  <c r="B91" i="2" s="1"/>
  <c r="B41" i="2"/>
  <c r="B34" i="2"/>
  <c r="B27" i="2"/>
  <c r="B22" i="2"/>
  <c r="D91" i="2" l="1"/>
</calcChain>
</file>

<file path=xl/sharedStrings.xml><?xml version="1.0" encoding="utf-8"?>
<sst xmlns="http://schemas.openxmlformats.org/spreadsheetml/2006/main" count="198" uniqueCount="114">
  <si>
    <t>1. Formue i danske og udenlandske detailfonde opgjort på investeringsområde og efter fondens hjemland</t>
  </si>
  <si>
    <t>2. Formue i danske og udenlandske detailfonde opgjort på foreningsgruppe og efter fondens hjemland</t>
  </si>
  <si>
    <t>3. Formue i danske og udenlandske detailfonde opgjort på investeringsforvaltningsselskab og fondens hjemland</t>
  </si>
  <si>
    <t>4. Danske investorers formue i danske og udenlandske detailfonde opgjort pr. investeringsforvaltningsselskab</t>
  </si>
  <si>
    <t>https://finansdanmark.dk/tal-og-data/investeringsfondsstatistikker/forklaring-til-statistikker/om-brutto-og-nettotal-i-den-maanedlige-markedsstatistik/</t>
  </si>
  <si>
    <t>Investering Danmark     Amaliegade 7    DK-1256 København K     Tel: 3370 1000</t>
  </si>
  <si>
    <t>Formue i danske og udenlandske detailfonde opgjort på investeringsområde og efter fondens hjemland</t>
  </si>
  <si>
    <t>Nettoformue*</t>
  </si>
  <si>
    <t>Heraf danske investorer</t>
  </si>
  <si>
    <t>Kursværdi - mio. kroner</t>
  </si>
  <si>
    <t>Aktier Danmark</t>
  </si>
  <si>
    <t>Aktier Brancher</t>
  </si>
  <si>
    <t>Aktier Ejendomme</t>
  </si>
  <si>
    <t>Aktier Emerging Markets</t>
  </si>
  <si>
    <t>Aktier Enkeltlande</t>
  </si>
  <si>
    <t>Aktier Europa</t>
  </si>
  <si>
    <t>Aktier Fjernøsten</t>
  </si>
  <si>
    <t>Aktier Globale</t>
  </si>
  <si>
    <t>Aktier Health Care</t>
  </si>
  <si>
    <t>Aktier IT</t>
  </si>
  <si>
    <t>Aktier Japan</t>
  </si>
  <si>
    <t>Aktier Kina</t>
  </si>
  <si>
    <t>Aktier Latinamerika</t>
  </si>
  <si>
    <t>Aktier Nordamerika</t>
  </si>
  <si>
    <t>Aktier Norden</t>
  </si>
  <si>
    <t>Aktier Østeuropa</t>
  </si>
  <si>
    <t>Aktier Tyskland</t>
  </si>
  <si>
    <t>Kapitalforeninger Aktier</t>
  </si>
  <si>
    <t>Udenlandske aktier i alt</t>
  </si>
  <si>
    <t>Obligationer Danske indeksobligationer</t>
  </si>
  <si>
    <t>Obligationer Korte danske</t>
  </si>
  <si>
    <t>Obligationer Lange danske</t>
  </si>
  <si>
    <t>Obligationer Øvrige danske</t>
  </si>
  <si>
    <t>Danske obligationer i alt</t>
  </si>
  <si>
    <t>Obligationer Emerging markets</t>
  </si>
  <si>
    <t>Obligationer Investment Grade</t>
  </si>
  <si>
    <t>Obligationer Non-investment Grade</t>
  </si>
  <si>
    <t>Obligationer Øvrige</t>
  </si>
  <si>
    <t>Obligationer Udenlandske indeksobligationer</t>
  </si>
  <si>
    <t>Kapitalforeninger Obligationer Udenlandske</t>
  </si>
  <si>
    <t>Udenlandske obligationer i alt</t>
  </si>
  <si>
    <t>Pengemarkedsforeninger</t>
  </si>
  <si>
    <t>Øvrige</t>
  </si>
  <si>
    <t>Blandede Balanceret</t>
  </si>
  <si>
    <t>Blandede Fleksibel</t>
  </si>
  <si>
    <t>Blandede Høj aktieandel</t>
  </si>
  <si>
    <t>Blandede Lav aktieandel</t>
  </si>
  <si>
    <t>Blandede i alt</t>
  </si>
  <si>
    <t>Kapitalforeninger Blandede</t>
  </si>
  <si>
    <t>Kapitalforeninger Hedgestrategier</t>
  </si>
  <si>
    <t>Kapitalforeninger Øvrige</t>
  </si>
  <si>
    <t>Andre alternative investeringsfonde</t>
  </si>
  <si>
    <t>I alt danske foreninger</t>
  </si>
  <si>
    <t>I alt udenlandske foreninger</t>
  </si>
  <si>
    <t>* Nettoformuen angiver den formue, der er tilgået afdelingerne i den enkelte investeringsforening fra eksterne investorer.</t>
  </si>
  <si>
    <t xml:space="preserve">Investering Danmark     Amaliegade 7    DK-1256 København K     Tel: 3370 1000    </t>
  </si>
  <si>
    <t>Formue i danske og udenlandske detailfonde opgjort på foreningsgruppe og efter fondens hjemland</t>
  </si>
  <si>
    <t>Accunia</t>
  </si>
  <si>
    <t>Bankinvest</t>
  </si>
  <si>
    <t>BLS Invest</t>
  </si>
  <si>
    <t>C WorldWide</t>
  </si>
  <si>
    <t>Carnegie Wealth Management</t>
  </si>
  <si>
    <t>Danske Invest</t>
  </si>
  <si>
    <t>Falcon Invest</t>
  </si>
  <si>
    <t>Formuepleje</t>
  </si>
  <si>
    <t>Fundamental Invest</t>
  </si>
  <si>
    <t>Great Dane</t>
  </si>
  <si>
    <t>IA Invest</t>
  </si>
  <si>
    <t>Investeringsforeningen Gudme Raaschou</t>
  </si>
  <si>
    <t>Jyske Invest</t>
  </si>
  <si>
    <t>Kapitalforeningen Blue Strait Capital</t>
  </si>
  <si>
    <t>Kapitalforeningen Investering &amp; Tryghed</t>
  </si>
  <si>
    <t>Kerne Invest</t>
  </si>
  <si>
    <t>Lægernes Invest</t>
  </si>
  <si>
    <t>Lån &amp; Spar Invest</t>
  </si>
  <si>
    <t>Maj Invest</t>
  </si>
  <si>
    <t>Nordea Invest</t>
  </si>
  <si>
    <t>Nykredit Portefølje Administration</t>
  </si>
  <si>
    <t>PortfolioManager</t>
  </si>
  <si>
    <t>SEBinvest</t>
  </si>
  <si>
    <t>SparDanmark</t>
  </si>
  <si>
    <t>Sparinvest</t>
  </si>
  <si>
    <t>StockRate Invest</t>
  </si>
  <si>
    <t>Stonehenge</t>
  </si>
  <si>
    <t>Sydinvest</t>
  </si>
  <si>
    <t>ValueInvest Danmark</t>
  </si>
  <si>
    <t>Wealth Invest</t>
  </si>
  <si>
    <t>SKAGEN Fondene</t>
  </si>
  <si>
    <t>* Nettoformuen angiver de investeringer, der er tilgået fondene i den enkelte foreningsgruppe fra eksterne investorer.</t>
  </si>
  <si>
    <t xml:space="preserve">Investering Danmark   Amaliegade 7    DK-1256 København K     Tel: 3370 1000 </t>
  </si>
  <si>
    <t>Branchens samlede formue i detailfonde opgjort på investeringsforvaltningsselskab</t>
  </si>
  <si>
    <t>ACM Forvaltning A/S</t>
  </si>
  <si>
    <t>BI Management A/S</t>
  </si>
  <si>
    <t>C Worldwide A/S</t>
  </si>
  <si>
    <t>Danske Invest Management A/S</t>
  </si>
  <si>
    <t>Formuepleje A/S</t>
  </si>
  <si>
    <t>Fundmarket A/S</t>
  </si>
  <si>
    <t>ID-Sparinvest A/S</t>
  </si>
  <si>
    <t>Invest-Administration A/S</t>
  </si>
  <si>
    <t>Jyske Invest Fund Management A/S</t>
  </si>
  <si>
    <t>Nordea Invest Fund Management A/S</t>
  </si>
  <si>
    <t>Nykredit Portefølje Administration A/S</t>
  </si>
  <si>
    <t>Sydinvest Administration A/S</t>
  </si>
  <si>
    <t>Skagen Fondene</t>
  </si>
  <si>
    <t>Danskernes samlede formue i detailfonde opgjort på investeringsforvaltningsselskab</t>
  </si>
  <si>
    <t>Danske investorers formue</t>
  </si>
  <si>
    <t>I alt danske investorer</t>
  </si>
  <si>
    <t>TOBA Investments</t>
  </si>
  <si>
    <t>Wealth Fund Partners A/S</t>
  </si>
  <si>
    <t>Investering Danmarks investorstatistik 1. kvartal 2025</t>
  </si>
  <si>
    <t>2025
1. kvartal</t>
  </si>
  <si>
    <t>Coop Opsparing</t>
  </si>
  <si>
    <t>Kapitalforeningen Wealth Invest</t>
  </si>
  <si>
    <t>Ukendt kategori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</si>
</sst>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9"/>
      <name val="Century Gothic"/>
      <family val="2"/>
    </font>
    <font>
      <sz val="10"/>
      <name val="Century Gothic"/>
      <family val="2"/>
    </font>
    <font>
      <b/>
      <sz val="12"/>
      <color indexed="8"/>
      <name val="Century Gothic"/>
      <family val="2"/>
    </font>
    <font>
      <b/>
      <sz val="10"/>
      <color theme="0"/>
      <name val="Century Gothic"/>
      <family val="2"/>
    </font>
    <font>
      <sz val="10"/>
      <color indexed="8"/>
      <name val="Verdana"/>
      <family val="2"/>
    </font>
    <font>
      <b/>
      <sz val="14"/>
      <color theme="1"/>
      <name val="Century Gothic"/>
      <family val="2"/>
    </font>
    <font>
      <b/>
      <sz val="14"/>
      <name val="Arial"/>
      <family val="2"/>
    </font>
    <font>
      <b/>
      <sz val="12"/>
      <color theme="1"/>
      <name val="Century Gothic"/>
      <family val="2"/>
    </font>
    <font>
      <sz val="12"/>
      <name val="Verdana"/>
      <family val="2"/>
    </font>
    <font>
      <sz val="12"/>
      <name val="Century Gothic"/>
      <family val="2"/>
    </font>
    <font>
      <u/>
      <sz val="10"/>
      <color theme="10"/>
      <name val="Arial"/>
      <family val="2"/>
    </font>
    <font>
      <u/>
      <sz val="10"/>
      <name val="Century Gothic"/>
      <family val="2"/>
    </font>
    <font>
      <u/>
      <sz val="10"/>
      <color theme="10"/>
      <name val="Century Gothic"/>
      <family val="2"/>
    </font>
    <font>
      <sz val="10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710B1E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710B1E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710B1E"/>
        <bgColor indexed="26"/>
      </patternFill>
    </fill>
  </fills>
  <borders count="31">
    <border>
      <left/>
      <right/>
      <top/>
      <bottom/>
      <diagonal/>
    </border>
    <border>
      <left style="hair">
        <color theme="0" tint="-0.249977111117893"/>
      </left>
      <right style="dashDot">
        <color theme="0" tint="-0.499984740745262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 style="thin">
        <color theme="0"/>
      </right>
      <top style="hair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thin">
        <color theme="0"/>
      </bottom>
      <diagonal/>
    </border>
    <border>
      <left/>
      <right/>
      <top style="hair">
        <color theme="0" tint="-0.249977111117893"/>
      </top>
      <bottom style="thin">
        <color theme="0"/>
      </bottom>
      <diagonal/>
    </border>
    <border>
      <left/>
      <right style="thin">
        <color theme="0"/>
      </right>
      <top/>
      <bottom style="hair">
        <color theme="0" tint="-0.249977111117893"/>
      </bottom>
      <diagonal/>
    </border>
    <border>
      <left style="dotted">
        <color indexed="64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dotted">
        <color indexed="64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/>
      <top style="hair">
        <color theme="0" tint="-0.249977111117893"/>
      </top>
      <bottom style="thin">
        <color theme="0"/>
      </bottom>
      <diagonal/>
    </border>
    <border>
      <left style="dashDot">
        <color theme="9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dotted">
        <color theme="0"/>
      </left>
      <right/>
      <top style="hair">
        <color theme="0" tint="-0.249977111117893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1" fillId="0" borderId="0" xfId="1" applyAlignment="1">
      <alignment vertical="center"/>
    </xf>
    <xf numFmtId="3" fontId="4" fillId="4" borderId="1" xfId="1" applyNumberFormat="1" applyFont="1" applyFill="1" applyBorder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3" fontId="5" fillId="5" borderId="1" xfId="1" applyNumberFormat="1" applyFont="1" applyFill="1" applyBorder="1" applyAlignment="1">
      <alignment horizontal="left" vertical="center"/>
    </xf>
    <xf numFmtId="3" fontId="5" fillId="5" borderId="2" xfId="1" applyNumberFormat="1" applyFont="1" applyFill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6" borderId="6" xfId="1" applyFont="1" applyFill="1" applyBorder="1" applyAlignment="1">
      <alignment vertical="center"/>
    </xf>
    <xf numFmtId="3" fontId="6" fillId="6" borderId="6" xfId="1" applyNumberFormat="1" applyFont="1" applyFill="1" applyBorder="1" applyAlignment="1">
      <alignment vertical="center"/>
    </xf>
    <xf numFmtId="0" fontId="1" fillId="0" borderId="7" xfId="1" applyBorder="1"/>
    <xf numFmtId="0" fontId="6" fillId="0" borderId="0" xfId="1" applyFont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9" fillId="0" borderId="0" xfId="1" applyFont="1"/>
    <xf numFmtId="0" fontId="6" fillId="6" borderId="5" xfId="1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7" xfId="1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1" fontId="3" fillId="3" borderId="10" xfId="1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0" fontId="11" fillId="0" borderId="0" xfId="1" applyFont="1"/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2" fillId="4" borderId="0" xfId="1" applyFont="1" applyFill="1" applyAlignment="1">
      <alignment horizontal="left"/>
    </xf>
    <xf numFmtId="0" fontId="13" fillId="0" borderId="0" xfId="1" applyFont="1" applyAlignment="1">
      <alignment horizontal="left"/>
    </xf>
    <xf numFmtId="0" fontId="14" fillId="0" borderId="15" xfId="1" applyFont="1" applyBorder="1" applyAlignment="1">
      <alignment horizontal="center"/>
    </xf>
    <xf numFmtId="0" fontId="6" fillId="0" borderId="16" xfId="1" applyFont="1" applyBorder="1"/>
    <xf numFmtId="0" fontId="6" fillId="0" borderId="15" xfId="1" applyFont="1" applyBorder="1" applyAlignment="1">
      <alignment horizontal="center"/>
    </xf>
    <xf numFmtId="0" fontId="17" fillId="0" borderId="0" xfId="3" applyFont="1" applyAlignment="1" applyProtection="1"/>
    <xf numFmtId="0" fontId="6" fillId="0" borderId="18" xfId="1" applyFont="1" applyBorder="1"/>
    <xf numFmtId="0" fontId="1" fillId="0" borderId="0" xfId="1" applyAlignment="1">
      <alignment horizontal="center"/>
    </xf>
    <xf numFmtId="3" fontId="4" fillId="4" borderId="12" xfId="1" applyNumberFormat="1" applyFont="1" applyFill="1" applyBorder="1" applyAlignment="1">
      <alignment horizontal="right" vertical="center"/>
    </xf>
    <xf numFmtId="3" fontId="4" fillId="0" borderId="12" xfId="1" applyNumberFormat="1" applyFont="1" applyBorder="1" applyAlignment="1">
      <alignment vertical="center"/>
    </xf>
    <xf numFmtId="3" fontId="4" fillId="7" borderId="5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horizontal="left" vertical="center"/>
    </xf>
    <xf numFmtId="1" fontId="3" fillId="3" borderId="25" xfId="1" applyNumberFormat="1" applyFont="1" applyFill="1" applyBorder="1" applyAlignment="1">
      <alignment horizontal="center" vertical="center" wrapText="1"/>
    </xf>
    <xf numFmtId="1" fontId="3" fillId="3" borderId="26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3" fontId="5" fillId="5" borderId="12" xfId="1" applyNumberFormat="1" applyFont="1" applyFill="1" applyBorder="1" applyAlignment="1">
      <alignment vertical="center"/>
    </xf>
    <xf numFmtId="3" fontId="8" fillId="8" borderId="5" xfId="1" applyNumberFormat="1" applyFont="1" applyFill="1" applyBorder="1" applyAlignment="1">
      <alignment vertical="center"/>
    </xf>
    <xf numFmtId="3" fontId="18" fillId="6" borderId="5" xfId="1" applyNumberFormat="1" applyFont="1" applyFill="1" applyBorder="1" applyAlignment="1">
      <alignment horizontal="right" vertical="center"/>
    </xf>
    <xf numFmtId="3" fontId="5" fillId="5" borderId="5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3" fontId="5" fillId="5" borderId="1" xfId="1" applyNumberFormat="1" applyFont="1" applyFill="1" applyBorder="1" applyAlignment="1">
      <alignment vertical="center"/>
    </xf>
    <xf numFmtId="0" fontId="9" fillId="0" borderId="8" xfId="1" applyFont="1" applyBorder="1"/>
    <xf numFmtId="3" fontId="1" fillId="0" borderId="0" xfId="1" applyNumberFormat="1"/>
    <xf numFmtId="3" fontId="4" fillId="7" borderId="28" xfId="1" applyNumberFormat="1" applyFont="1" applyFill="1" applyBorder="1" applyAlignment="1">
      <alignment vertical="center"/>
    </xf>
    <xf numFmtId="3" fontId="8" fillId="8" borderId="28" xfId="1" applyNumberFormat="1" applyFont="1" applyFill="1" applyBorder="1" applyAlignment="1">
      <alignment vertical="center"/>
    </xf>
    <xf numFmtId="0" fontId="16" fillId="6" borderId="17" xfId="3" applyFont="1" applyFill="1" applyBorder="1" applyAlignment="1" applyProtection="1">
      <alignment horizontal="center"/>
    </xf>
    <xf numFmtId="0" fontId="6" fillId="0" borderId="4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2" fontId="6" fillId="0" borderId="20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8" fillId="2" borderId="29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6" fillId="6" borderId="30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 wrapText="1"/>
    </xf>
    <xf numFmtId="0" fontId="6" fillId="6" borderId="0" xfId="1" applyFont="1" applyFill="1" applyAlignment="1">
      <alignment horizontal="center" vertical="center"/>
    </xf>
    <xf numFmtId="0" fontId="8" fillId="2" borderId="27" xfId="1" applyFont="1" applyFill="1" applyBorder="1" applyAlignment="1">
      <alignment horizontal="center" vertical="center" wrapText="1"/>
    </xf>
    <xf numFmtId="3" fontId="4" fillId="7" borderId="2" xfId="1" applyNumberFormat="1" applyFont="1" applyFill="1" applyBorder="1" applyAlignment="1">
      <alignment vertical="center"/>
    </xf>
  </cellXfs>
  <cellStyles count="4">
    <cellStyle name="Link 2" xfId="3" xr:uid="{A67E56AF-EF6D-4A77-9B20-0E1C22750C3E}"/>
    <cellStyle name="Normal" xfId="0" builtinId="0"/>
    <cellStyle name="Normal 2" xfId="1" xr:uid="{1E47C7A2-04BF-4E9D-83B6-880F4DE2C7B6}"/>
    <cellStyle name="Procent 2" xfId="2" xr:uid="{4F469B6D-37EE-48EA-8306-E7805DE48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41413</xdr:colOff>
      <xdr:row>6</xdr:row>
      <xdr:rowOff>82825</xdr:rowOff>
    </xdr:from>
    <xdr:ext cx="8896350" cy="2791241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13E80A8C-00D3-4F69-B57D-E603C45C6F36}"/>
            </a:ext>
          </a:extLst>
        </xdr:cNvPr>
        <xdr:cNvSpPr txBox="1"/>
      </xdr:nvSpPr>
      <xdr:spPr>
        <a:xfrm>
          <a:off x="41413" y="2319129"/>
          <a:ext cx="8896350" cy="2791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 1: </a:t>
          </a:r>
          <a:endParaRPr lang="da-DK" sz="1000">
            <a:effectLst/>
            <a:latin typeface="Century Gothic" panose="020B0502020202020204" pitchFamily="34" charset="0"/>
          </a:endParaRPr>
        </a:p>
        <a:p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Investering Danmarks investorstatistik indeholder statistik for fonde, der er forvaltet og/eller administreret af Investering Danmarks medlemmer.</a:t>
          </a:r>
          <a:r>
            <a:rPr lang="da-DK" sz="10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 opgørelserne indgår detailfonde, der er domicileret i Danmark, </a:t>
          </a:r>
          <a:r>
            <a:rPr lang="da-DK" sz="1000" strike="sng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samt detailfonde, der er domicileret i udlandet, hvis de kan markedsføres over for danske detailinvestorer. Statistikken baserer sig på indberetninger fra Investering Danmarks medlemmer samt oplysninger fra Danmarks Nationalbank.</a:t>
          </a:r>
        </a:p>
        <a:p>
          <a:endParaRPr lang="da-DK" sz="100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 2: </a:t>
          </a:r>
          <a:endParaRPr lang="da-DK" sz="1000">
            <a:effectLst/>
            <a:latin typeface="Century Gothic" panose="020B0502020202020204" pitchFamily="34" charset="0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En fond i en foreningsgruppe kan investere i andre fonde i samme foreningsgruppe (kaldes herefter interne investeringer). Opgørelserne for </a:t>
          </a:r>
          <a:r>
            <a:rPr lang="da-DK" sz="1000" b="0" i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"nettoformue"</a:t>
          </a:r>
          <a:r>
            <a:rPr lang="da-DK" sz="1000" b="0" i="1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er renset for interne investeringer. I nettotallene indgår der dermed alene investeringsmidler, som er tilgået foreningsgrupperne fra eksterne investorer.</a:t>
          </a:r>
          <a:endParaRPr lang="da-DK" sz="1000">
            <a:effectLst/>
            <a:latin typeface="Century Gothic" panose="020B0502020202020204" pitchFamily="34" charset="0"/>
          </a:endParaRPr>
        </a:p>
        <a:p>
          <a:pPr eaLnBrk="1" fontAlgn="auto" latinLnBrk="0" hangingPunct="1"/>
          <a:endParaRPr lang="da-DK" sz="1000" b="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</a:t>
          </a:r>
          <a:r>
            <a:rPr lang="da-DK" sz="1000" b="1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3: </a:t>
          </a:r>
          <a:endParaRPr lang="da-DK" sz="1000" b="1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Pr. 1</a:t>
          </a:r>
          <a:r>
            <a:rPr lang="da-DK" sz="1000" b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. kvartal 2025 er der foretaget en ændring af metodikken bag statistikken. Ændringen fremkommer af, at værdier for formue ejet af danske investorer i særlige tilfælde, hvor kildedata har været mangelfulde, er blevet overvurderet. Metodeændringen træder i kraft fra 1. kvartal 2025, og historiske værdier er uændrede.</a:t>
          </a:r>
          <a:endParaRPr lang="da-DK" sz="1000" b="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endParaRPr lang="da-DK" sz="1000" b="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For yderligere information</a:t>
          </a:r>
          <a:r>
            <a:rPr lang="da-DK" sz="1000" b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se:</a:t>
          </a:r>
        </a:p>
        <a:p>
          <a:pPr eaLnBrk="1" fontAlgn="auto" latinLnBrk="0" hangingPunct="1"/>
          <a:endParaRPr lang="da-DK" sz="1000">
            <a:effectLst/>
            <a:latin typeface="Century Gothic" panose="020B0502020202020204" pitchFamily="34" charset="0"/>
          </a:endParaRPr>
        </a:p>
      </xdr:txBody>
    </xdr:sp>
    <xdr:clientData/>
  </xdr:oneCellAnchor>
  <xdr:twoCellAnchor editAs="oneCell">
    <xdr:from>
      <xdr:col>0</xdr:col>
      <xdr:colOff>8282</xdr:colOff>
      <xdr:row>1</xdr:row>
      <xdr:rowOff>24849</xdr:rowOff>
    </xdr:from>
    <xdr:to>
      <xdr:col>1</xdr:col>
      <xdr:colOff>4050029</xdr:colOff>
      <xdr:row>1</xdr:row>
      <xdr:rowOff>1078818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34DFF5E-518F-403D-86BE-798D9C1D8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377274"/>
          <a:ext cx="4641822" cy="105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nansdanmark.dk/tal-og-analyser/investeringsfondsstatistikker/forklaring-til-statistikker/om-brutto-og-nettotal-i-den-maanedlige-markedsstatisti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A826-418E-4F98-829A-E0A72B11012C}">
  <dimension ref="A1:B15"/>
  <sheetViews>
    <sheetView tabSelected="1" zoomScale="115" zoomScaleNormal="115" workbookViewId="0">
      <selection activeCell="A15" sqref="A15:B15"/>
    </sheetView>
  </sheetViews>
  <sheetFormatPr defaultColWidth="0" defaultRowHeight="12.75" customHeight="1" zeroHeight="1" x14ac:dyDescent="0.2"/>
  <cols>
    <col min="1" max="1" width="9" style="37" customWidth="1"/>
    <col min="2" max="2" width="132.7109375" style="2" customWidth="1"/>
    <col min="3" max="16384" width="11.42578125" style="2" hidden="1"/>
  </cols>
  <sheetData>
    <row r="1" spans="1:2" s="27" customFormat="1" ht="27.75" customHeight="1" x14ac:dyDescent="0.25">
      <c r="A1" s="26" t="s">
        <v>109</v>
      </c>
      <c r="B1" s="26"/>
    </row>
    <row r="2" spans="1:2" s="27" customFormat="1" ht="87.75" customHeight="1" x14ac:dyDescent="0.25">
      <c r="A2" s="28"/>
      <c r="B2" s="29"/>
    </row>
    <row r="3" spans="1:2" s="31" customFormat="1" ht="15" customHeight="1" x14ac:dyDescent="0.2">
      <c r="A3" s="30" t="s">
        <v>0</v>
      </c>
      <c r="B3" s="30"/>
    </row>
    <row r="4" spans="1:2" s="31" customFormat="1" ht="15" customHeight="1" x14ac:dyDescent="0.2">
      <c r="A4" s="30" t="s">
        <v>1</v>
      </c>
      <c r="B4" s="30"/>
    </row>
    <row r="5" spans="1:2" s="31" customFormat="1" ht="15" customHeight="1" x14ac:dyDescent="0.2">
      <c r="A5" s="30" t="s">
        <v>2</v>
      </c>
      <c r="B5" s="30"/>
    </row>
    <row r="6" spans="1:2" s="31" customFormat="1" ht="15" customHeight="1" x14ac:dyDescent="0.2">
      <c r="A6" s="30" t="s">
        <v>3</v>
      </c>
      <c r="B6" s="30"/>
    </row>
    <row r="7" spans="1:2" ht="28.5" customHeight="1" x14ac:dyDescent="0.3">
      <c r="A7" s="32"/>
      <c r="B7" s="33"/>
    </row>
    <row r="8" spans="1:2" ht="28.5" customHeight="1" x14ac:dyDescent="0.25">
      <c r="A8" s="34"/>
      <c r="B8" s="33"/>
    </row>
    <row r="9" spans="1:2" ht="28.5" customHeight="1" x14ac:dyDescent="0.25">
      <c r="A9" s="34"/>
      <c r="B9" s="33"/>
    </row>
    <row r="10" spans="1:2" ht="28.5" customHeight="1" x14ac:dyDescent="0.25">
      <c r="A10" s="34"/>
      <c r="B10" s="33"/>
    </row>
    <row r="11" spans="1:2" ht="28.5" customHeight="1" x14ac:dyDescent="0.25">
      <c r="A11" s="34"/>
      <c r="B11" s="33"/>
    </row>
    <row r="12" spans="1:2" ht="56.25" customHeight="1" x14ac:dyDescent="0.25">
      <c r="A12" s="34"/>
      <c r="B12" s="33"/>
    </row>
    <row r="13" spans="1:2" ht="39.75" customHeight="1" x14ac:dyDescent="0.25">
      <c r="A13" s="56" t="s">
        <v>4</v>
      </c>
      <c r="B13" s="56"/>
    </row>
    <row r="14" spans="1:2" ht="15" customHeight="1" thickBot="1" x14ac:dyDescent="0.3">
      <c r="A14" s="35"/>
      <c r="B14" s="36"/>
    </row>
    <row r="15" spans="1:2" ht="15" customHeight="1" x14ac:dyDescent="0.25">
      <c r="A15" s="57" t="s">
        <v>5</v>
      </c>
      <c r="B15" s="58"/>
    </row>
  </sheetData>
  <mergeCells count="2">
    <mergeCell ref="A13:B13"/>
    <mergeCell ref="A15:B15"/>
  </mergeCells>
  <hyperlinks>
    <hyperlink ref="A13" r:id="rId1" display="http://finansdanmark.dk/tal-og-analyser/investeringsfondsstatistikker/forklaring-til-statistikker/om-brutto-og-nettotal-i-den-maanedlige-markedsstatistik/" xr:uid="{E718DFA2-580F-40C5-990E-A998ECB64CE7}"/>
  </hyperlinks>
  <pageMargins left="0.74791666666666667" right="0.74791666666666667" top="0.98402777777777783" bottom="0.98402777777777783" header="0.51180555555555562" footer="0.51180555555555562"/>
  <pageSetup paperSize="9" scale="82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A90D-29A7-4E91-950E-56C7F13939AE}">
  <sheetPr codeName="Ark9">
    <tabColor rgb="FFE51D2C"/>
  </sheetPr>
  <dimension ref="A1:E94"/>
  <sheetViews>
    <sheetView zoomScale="110" zoomScaleNormal="110" workbookViewId="0">
      <selection activeCell="B47" sqref="B47"/>
    </sheetView>
  </sheetViews>
  <sheetFormatPr defaultColWidth="11.42578125" defaultRowHeight="0" customHeight="1" zeroHeight="1" x14ac:dyDescent="0.2"/>
  <cols>
    <col min="1" max="1" width="51.85546875" style="3" customWidth="1"/>
    <col min="2" max="3" width="17.5703125" style="3" customWidth="1"/>
    <col min="4" max="5" width="17.5703125" style="2" customWidth="1"/>
    <col min="6" max="9" width="11.42578125" style="2" customWidth="1"/>
    <col min="10" max="16384" width="11.42578125" style="2"/>
  </cols>
  <sheetData>
    <row r="1" spans="1:5" ht="39.75" customHeight="1" x14ac:dyDescent="0.2">
      <c r="A1" s="25" t="s">
        <v>6</v>
      </c>
      <c r="B1" s="25"/>
      <c r="C1" s="25"/>
      <c r="D1" s="23"/>
      <c r="E1" s="23"/>
    </row>
    <row r="2" spans="1:5" ht="33.75" customHeight="1" x14ac:dyDescent="0.2">
      <c r="A2" s="23"/>
      <c r="B2" s="60" t="s">
        <v>7</v>
      </c>
      <c r="C2" s="61"/>
      <c r="D2" s="59" t="s">
        <v>8</v>
      </c>
      <c r="E2" s="59"/>
    </row>
    <row r="3" spans="1:5" s="3" customFormat="1" ht="27.75" customHeight="1" x14ac:dyDescent="0.25">
      <c r="A3" s="43" t="s">
        <v>9</v>
      </c>
      <c r="B3" s="21">
        <v>2024</v>
      </c>
      <c r="C3" s="20" t="s">
        <v>110</v>
      </c>
      <c r="D3" s="42">
        <v>2024</v>
      </c>
      <c r="E3" s="20" t="s">
        <v>110</v>
      </c>
    </row>
    <row r="4" spans="1:5" ht="15" customHeight="1" x14ac:dyDescent="0.2">
      <c r="A4" s="4" t="s">
        <v>10</v>
      </c>
      <c r="B4" s="49">
        <v>43388.810034219983</v>
      </c>
      <c r="C4" s="49">
        <v>42878.069277169983</v>
      </c>
      <c r="D4" s="38">
        <v>40533.58379253</v>
      </c>
      <c r="E4" s="38">
        <v>40004.831894710012</v>
      </c>
    </row>
    <row r="5" spans="1:5" ht="15" customHeight="1" x14ac:dyDescent="0.2">
      <c r="A5" s="5" t="s">
        <v>11</v>
      </c>
      <c r="B5" s="50">
        <v>32.221775000000001</v>
      </c>
      <c r="C5" s="50">
        <v>29.210215000000002</v>
      </c>
      <c r="D5" s="39">
        <v>31</v>
      </c>
      <c r="E5" s="39">
        <v>29</v>
      </c>
    </row>
    <row r="6" spans="1:5" ht="15" customHeight="1" x14ac:dyDescent="0.2">
      <c r="A6" s="5" t="s">
        <v>12</v>
      </c>
      <c r="B6" s="50">
        <v>4120.8192617499999</v>
      </c>
      <c r="C6" s="50">
        <v>4095.8249116399998</v>
      </c>
      <c r="D6" s="39">
        <v>4088.9407407499998</v>
      </c>
      <c r="E6" s="39">
        <v>4090.0598216399999</v>
      </c>
    </row>
    <row r="7" spans="1:5" ht="15" customHeight="1" x14ac:dyDescent="0.2">
      <c r="A7" s="5" t="s">
        <v>13</v>
      </c>
      <c r="B7" s="50">
        <v>21628.296770486806</v>
      </c>
      <c r="C7" s="50">
        <v>21033.152101645286</v>
      </c>
      <c r="D7" s="39">
        <v>17887.765252900204</v>
      </c>
      <c r="E7" s="39">
        <v>17275.997656820004</v>
      </c>
    </row>
    <row r="8" spans="1:5" ht="15" customHeight="1" x14ac:dyDescent="0.2">
      <c r="A8" s="5" t="s">
        <v>14</v>
      </c>
      <c r="B8" s="50">
        <v>521.14985446000003</v>
      </c>
      <c r="C8" s="50">
        <v>448.63213473999997</v>
      </c>
      <c r="D8" s="39">
        <v>508.99999995999997</v>
      </c>
      <c r="E8" s="39">
        <v>430.99999993999995</v>
      </c>
    </row>
    <row r="9" spans="1:5" ht="15" customHeight="1" x14ac:dyDescent="0.2">
      <c r="A9" s="5" t="s">
        <v>15</v>
      </c>
      <c r="B9" s="50">
        <v>15262.257998486743</v>
      </c>
      <c r="C9" s="50">
        <v>19038.320038611593</v>
      </c>
      <c r="D9" s="39">
        <v>13395.12329537</v>
      </c>
      <c r="E9" s="39">
        <v>16359.489212120001</v>
      </c>
    </row>
    <row r="10" spans="1:5" ht="15" customHeight="1" x14ac:dyDescent="0.2">
      <c r="A10" s="5" t="s">
        <v>16</v>
      </c>
      <c r="B10" s="50">
        <v>3076.8459207413998</v>
      </c>
      <c r="C10" s="50">
        <v>2873.2960492795391</v>
      </c>
      <c r="D10" s="39">
        <v>2716.0277261900001</v>
      </c>
      <c r="E10" s="39">
        <v>2528.6113830100003</v>
      </c>
    </row>
    <row r="11" spans="1:5" ht="15" customHeight="1" x14ac:dyDescent="0.2">
      <c r="A11" s="5" t="s">
        <v>17</v>
      </c>
      <c r="B11" s="50">
        <v>433890.42442164919</v>
      </c>
      <c r="C11" s="50">
        <v>432760.24928722635</v>
      </c>
      <c r="D11" s="39">
        <v>394910.67454062606</v>
      </c>
      <c r="E11" s="39">
        <v>395522.68543604965</v>
      </c>
    </row>
    <row r="12" spans="1:5" ht="15" customHeight="1" x14ac:dyDescent="0.2">
      <c r="A12" s="5" t="s">
        <v>18</v>
      </c>
      <c r="B12" s="50">
        <v>699.53039310000008</v>
      </c>
      <c r="C12" s="50">
        <v>694.44199349999997</v>
      </c>
      <c r="D12" s="39">
        <v>684</v>
      </c>
      <c r="E12" s="39">
        <v>680</v>
      </c>
    </row>
    <row r="13" spans="1:5" ht="15" customHeight="1" x14ac:dyDescent="0.2">
      <c r="A13" s="5" t="s">
        <v>19</v>
      </c>
      <c r="B13" s="50">
        <v>5837.9889370000001</v>
      </c>
      <c r="C13" s="50">
        <v>4480.4518189999999</v>
      </c>
      <c r="D13" s="39">
        <v>5737</v>
      </c>
      <c r="E13" s="39">
        <v>4437</v>
      </c>
    </row>
    <row r="14" spans="1:5" ht="15" customHeight="1" x14ac:dyDescent="0.2">
      <c r="A14" s="5" t="s">
        <v>20</v>
      </c>
      <c r="B14" s="50">
        <v>1840.9251305216919</v>
      </c>
      <c r="C14" s="50">
        <v>1602.1582940568269</v>
      </c>
      <c r="D14" s="39">
        <v>1254.7007479532001</v>
      </c>
      <c r="E14" s="39">
        <v>1011.6811467</v>
      </c>
    </row>
    <row r="15" spans="1:5" ht="15" customHeight="1" x14ac:dyDescent="0.2">
      <c r="A15" s="5" t="s">
        <v>21</v>
      </c>
      <c r="B15" s="50">
        <v>222.29274210099999</v>
      </c>
      <c r="C15" s="50">
        <v>239.471507640901</v>
      </c>
      <c r="D15" s="39">
        <v>210.99999888100001</v>
      </c>
      <c r="E15" s="39">
        <v>229</v>
      </c>
    </row>
    <row r="16" spans="1:5" ht="15" customHeight="1" x14ac:dyDescent="0.2">
      <c r="A16" s="5" t="s">
        <v>22</v>
      </c>
      <c r="B16" s="50"/>
      <c r="C16" s="50"/>
      <c r="D16" s="39">
        <v>0</v>
      </c>
      <c r="E16" s="39">
        <v>0</v>
      </c>
    </row>
    <row r="17" spans="1:5" ht="15" customHeight="1" x14ac:dyDescent="0.2">
      <c r="A17" s="5" t="s">
        <v>23</v>
      </c>
      <c r="B17" s="50">
        <v>31533.143145944137</v>
      </c>
      <c r="C17" s="50">
        <v>26951.781892666753</v>
      </c>
      <c r="D17" s="39">
        <v>26801.39646084595</v>
      </c>
      <c r="E17" s="39">
        <v>20253.753518909994</v>
      </c>
    </row>
    <row r="18" spans="1:5" ht="15" customHeight="1" x14ac:dyDescent="0.2">
      <c r="A18" s="5" t="s">
        <v>24</v>
      </c>
      <c r="B18" s="50">
        <v>6763.7227166955399</v>
      </c>
      <c r="C18" s="50">
        <v>5704.0051557396619</v>
      </c>
      <c r="D18" s="39">
        <v>4157.3599189755005</v>
      </c>
      <c r="E18" s="39">
        <v>4391.8967138999997</v>
      </c>
    </row>
    <row r="19" spans="1:5" ht="15" customHeight="1" x14ac:dyDescent="0.2">
      <c r="A19" s="5" t="s">
        <v>25</v>
      </c>
      <c r="B19" s="50">
        <v>0.86886876999999996</v>
      </c>
      <c r="C19" s="50">
        <v>0.87219502000000004</v>
      </c>
      <c r="D19" s="39">
        <v>0.86886876999999996</v>
      </c>
      <c r="E19" s="39">
        <v>0.87219502000000004</v>
      </c>
    </row>
    <row r="20" spans="1:5" ht="15" customHeight="1" x14ac:dyDescent="0.2">
      <c r="A20" s="5" t="s">
        <v>26</v>
      </c>
      <c r="B20" s="50">
        <v>234.07913389000001</v>
      </c>
      <c r="C20" s="50">
        <v>333.01640461</v>
      </c>
      <c r="D20" s="39">
        <v>230.99999999000002</v>
      </c>
      <c r="E20" s="39">
        <v>327</v>
      </c>
    </row>
    <row r="21" spans="1:5" ht="15" customHeight="1" x14ac:dyDescent="0.2">
      <c r="A21" s="5" t="s">
        <v>27</v>
      </c>
      <c r="B21" s="50">
        <v>24431.2015641178</v>
      </c>
      <c r="C21" s="50">
        <v>2087.9332774900254</v>
      </c>
      <c r="D21" s="39">
        <v>23714.999999979998</v>
      </c>
      <c r="E21" s="39">
        <v>1766.9999997500001</v>
      </c>
    </row>
    <row r="22" spans="1:5" ht="15" customHeight="1" x14ac:dyDescent="0.2">
      <c r="A22" s="4" t="s">
        <v>28</v>
      </c>
      <c r="B22" s="49">
        <f t="shared" ref="B22:C22" si="0">SUM(B5:B21)</f>
        <v>550095.76863471419</v>
      </c>
      <c r="C22" s="49">
        <f t="shared" si="0"/>
        <v>522372.817277867</v>
      </c>
      <c r="D22" s="38">
        <f t="shared" ref="D22:E22" si="1">SUM(D5:D21)</f>
        <v>496330.85755119193</v>
      </c>
      <c r="E22" s="38">
        <f t="shared" si="1"/>
        <v>469335.04708385962</v>
      </c>
    </row>
    <row r="23" spans="1:5" ht="15" customHeight="1" x14ac:dyDescent="0.2">
      <c r="A23" s="5" t="s">
        <v>29</v>
      </c>
      <c r="B23" s="50">
        <v>77.128153760000004</v>
      </c>
      <c r="C23" s="50">
        <v>65.829648629999994</v>
      </c>
      <c r="D23" s="39">
        <v>75</v>
      </c>
      <c r="E23" s="39">
        <v>64</v>
      </c>
    </row>
    <row r="24" spans="1:5" ht="15" customHeight="1" x14ac:dyDescent="0.2">
      <c r="A24" s="5" t="s">
        <v>30</v>
      </c>
      <c r="B24" s="50">
        <v>49581.71218283999</v>
      </c>
      <c r="C24" s="50">
        <v>51825.786976210002</v>
      </c>
      <c r="D24" s="39">
        <v>47331.90358785999</v>
      </c>
      <c r="E24" s="39">
        <v>49916.908797540003</v>
      </c>
    </row>
    <row r="25" spans="1:5" ht="15" customHeight="1" x14ac:dyDescent="0.2">
      <c r="A25" s="5" t="s">
        <v>31</v>
      </c>
      <c r="B25" s="50">
        <v>39270.31669199001</v>
      </c>
      <c r="C25" s="50">
        <v>40606.542726670006</v>
      </c>
      <c r="D25" s="39">
        <v>37526.894842790003</v>
      </c>
      <c r="E25" s="39">
        <v>39033.188259769995</v>
      </c>
    </row>
    <row r="26" spans="1:5" ht="15" customHeight="1" x14ac:dyDescent="0.2">
      <c r="A26" s="5" t="s">
        <v>32</v>
      </c>
      <c r="B26" s="50">
        <v>93537.470365729998</v>
      </c>
      <c r="C26" s="50">
        <v>90741.036395359959</v>
      </c>
      <c r="D26" s="39">
        <v>89340.489766410014</v>
      </c>
      <c r="E26" s="39">
        <v>86522.676573549994</v>
      </c>
    </row>
    <row r="27" spans="1:5" ht="15" customHeight="1" x14ac:dyDescent="0.2">
      <c r="A27" s="4" t="s">
        <v>33</v>
      </c>
      <c r="B27" s="49">
        <f t="shared" ref="B27:C27" si="2">SUM(B23:B26)</f>
        <v>182466.62739432001</v>
      </c>
      <c r="C27" s="49">
        <f t="shared" si="2"/>
        <v>183239.19574686995</v>
      </c>
      <c r="D27" s="38">
        <f t="shared" ref="D27:E27" si="3">SUM(D23:D26)</f>
        <v>174274.28819706</v>
      </c>
      <c r="E27" s="38">
        <f t="shared" si="3"/>
        <v>175536.77363085997</v>
      </c>
    </row>
    <row r="28" spans="1:5" ht="15" customHeight="1" x14ac:dyDescent="0.2">
      <c r="A28" s="5" t="s">
        <v>34</v>
      </c>
      <c r="B28" s="50">
        <v>35425.343578594249</v>
      </c>
      <c r="C28" s="50">
        <v>34646.186859929774</v>
      </c>
      <c r="D28" s="39">
        <v>26626.344504744</v>
      </c>
      <c r="E28" s="39">
        <v>26009.66502006289</v>
      </c>
    </row>
    <row r="29" spans="1:5" ht="15" customHeight="1" x14ac:dyDescent="0.2">
      <c r="A29" s="5" t="s">
        <v>35</v>
      </c>
      <c r="B29" s="50">
        <v>34875.220327724601</v>
      </c>
      <c r="C29" s="50">
        <v>36102.063520216783</v>
      </c>
      <c r="D29" s="39">
        <v>33873.650664572</v>
      </c>
      <c r="E29" s="39">
        <v>35150.876101838541</v>
      </c>
    </row>
    <row r="30" spans="1:5" ht="15" customHeight="1" x14ac:dyDescent="0.2">
      <c r="A30" s="5" t="s">
        <v>36</v>
      </c>
      <c r="B30" s="50">
        <v>39684.058292616763</v>
      </c>
      <c r="C30" s="50">
        <v>38146.427648951445</v>
      </c>
      <c r="D30" s="39">
        <v>34219.960220325804</v>
      </c>
      <c r="E30" s="39">
        <v>32401.297393046403</v>
      </c>
    </row>
    <row r="31" spans="1:5" ht="15" customHeight="1" x14ac:dyDescent="0.2">
      <c r="A31" s="5" t="s">
        <v>37</v>
      </c>
      <c r="B31" s="50">
        <v>63432.882290623827</v>
      </c>
      <c r="C31" s="50">
        <v>62068.344237932346</v>
      </c>
      <c r="D31" s="39">
        <v>55828.656984872803</v>
      </c>
      <c r="E31" s="39">
        <v>54762.905746200006</v>
      </c>
    </row>
    <row r="32" spans="1:5" ht="15" customHeight="1" x14ac:dyDescent="0.2">
      <c r="A32" s="5" t="s">
        <v>38</v>
      </c>
      <c r="B32" s="50">
        <v>13634.925297529157</v>
      </c>
      <c r="C32" s="50">
        <v>13735.580502023484</v>
      </c>
      <c r="D32" s="39">
        <v>13076.951077509999</v>
      </c>
      <c r="E32" s="39">
        <v>13144.830488080001</v>
      </c>
    </row>
    <row r="33" spans="1:5" ht="15" customHeight="1" x14ac:dyDescent="0.2">
      <c r="A33" s="5" t="s">
        <v>39</v>
      </c>
      <c r="B33" s="50">
        <v>11620.580286209999</v>
      </c>
      <c r="C33" s="50">
        <v>11852.21844814</v>
      </c>
      <c r="D33" s="39">
        <v>11469.999999789999</v>
      </c>
      <c r="E33" s="39">
        <v>11716.99999948</v>
      </c>
    </row>
    <row r="34" spans="1:5" ht="15" customHeight="1" x14ac:dyDescent="0.2">
      <c r="A34" s="4" t="s">
        <v>40</v>
      </c>
      <c r="B34" s="49">
        <f t="shared" ref="B34:C34" si="4">SUM(B28:B33)</f>
        <v>198673.01007329859</v>
      </c>
      <c r="C34" s="49">
        <f t="shared" si="4"/>
        <v>196550.82121719382</v>
      </c>
      <c r="D34" s="38">
        <f t="shared" ref="D34:E34" si="5">SUM(D28:D33)</f>
        <v>175095.56345181458</v>
      </c>
      <c r="E34" s="38">
        <f t="shared" si="5"/>
        <v>173186.57474870788</v>
      </c>
    </row>
    <row r="35" spans="1:5" ht="15" customHeight="1" x14ac:dyDescent="0.2">
      <c r="A35" s="4" t="s">
        <v>41</v>
      </c>
      <c r="B35" s="49"/>
      <c r="C35" s="49"/>
      <c r="D35" s="38"/>
      <c r="E35" s="38"/>
    </row>
    <row r="36" spans="1:5" ht="15" customHeight="1" x14ac:dyDescent="0.2">
      <c r="A36" s="4" t="s">
        <v>42</v>
      </c>
      <c r="B36" s="49">
        <v>10942.135122940001</v>
      </c>
      <c r="C36" s="49">
        <v>10738.941769287301</v>
      </c>
      <c r="D36" s="38">
        <v>10867</v>
      </c>
      <c r="E36" s="38">
        <v>10162.4955035</v>
      </c>
    </row>
    <row r="37" spans="1:5" ht="15" customHeight="1" x14ac:dyDescent="0.2">
      <c r="A37" s="5" t="s">
        <v>43</v>
      </c>
      <c r="B37" s="50">
        <v>123272.7945777163</v>
      </c>
      <c r="C37" s="50">
        <v>122523.90016383056</v>
      </c>
      <c r="D37" s="39">
        <v>118327.2810671997</v>
      </c>
      <c r="E37" s="39">
        <v>117447.66119199</v>
      </c>
    </row>
    <row r="38" spans="1:5" ht="15" customHeight="1" x14ac:dyDescent="0.2">
      <c r="A38" s="5" t="s">
        <v>44</v>
      </c>
      <c r="B38" s="50">
        <v>27934.141502353308</v>
      </c>
      <c r="C38" s="50">
        <v>27424.328487954848</v>
      </c>
      <c r="D38" s="39">
        <v>25709.3140154305</v>
      </c>
      <c r="E38" s="39">
        <v>25019.904289989998</v>
      </c>
    </row>
    <row r="39" spans="1:5" ht="15" customHeight="1" x14ac:dyDescent="0.2">
      <c r="A39" s="5" t="s">
        <v>45</v>
      </c>
      <c r="B39" s="50">
        <v>60489.55707575634</v>
      </c>
      <c r="C39" s="50">
        <v>62485.267661698665</v>
      </c>
      <c r="D39" s="39">
        <v>56548.814815539998</v>
      </c>
      <c r="E39" s="39">
        <v>58596.677671519989</v>
      </c>
    </row>
    <row r="40" spans="1:5" ht="15" customHeight="1" x14ac:dyDescent="0.2">
      <c r="A40" s="5" t="s">
        <v>46</v>
      </c>
      <c r="B40" s="50">
        <v>50296.664527149085</v>
      </c>
      <c r="C40" s="50">
        <v>52579.736898532377</v>
      </c>
      <c r="D40" s="39">
        <v>47138.735650822884</v>
      </c>
      <c r="E40" s="39">
        <v>49300.560105179997</v>
      </c>
    </row>
    <row r="41" spans="1:5" ht="15" customHeight="1" x14ac:dyDescent="0.2">
      <c r="A41" s="4" t="s">
        <v>47</v>
      </c>
      <c r="B41" s="49">
        <f>SUM(B37:B40)</f>
        <v>261993.15768297503</v>
      </c>
      <c r="C41" s="49">
        <f>SUM(C37:C40)</f>
        <v>265013.23321201646</v>
      </c>
      <c r="D41" s="38">
        <f>SUM(D37:D40)</f>
        <v>247724.14554899308</v>
      </c>
      <c r="E41" s="38">
        <f>SUM(E37:E40)</f>
        <v>250364.80325867998</v>
      </c>
    </row>
    <row r="42" spans="1:5" ht="15" customHeight="1" x14ac:dyDescent="0.2">
      <c r="A42" s="4" t="s">
        <v>48</v>
      </c>
      <c r="B42" s="49">
        <v>19119.437506980001</v>
      </c>
      <c r="C42" s="49">
        <v>8686.2594324800011</v>
      </c>
      <c r="D42" s="38">
        <v>19041.010636790001</v>
      </c>
      <c r="E42" s="38">
        <v>8577.5648221399988</v>
      </c>
    </row>
    <row r="43" spans="1:5" ht="15" customHeight="1" x14ac:dyDescent="0.2">
      <c r="A43" s="4" t="s">
        <v>49</v>
      </c>
      <c r="B43" s="49">
        <v>13980.634746330001</v>
      </c>
      <c r="C43" s="49">
        <v>12968.603487630002</v>
      </c>
      <c r="D43" s="38">
        <v>13634.514134519999</v>
      </c>
      <c r="E43" s="38">
        <v>12377.00013588</v>
      </c>
    </row>
    <row r="44" spans="1:5" ht="15" customHeight="1" x14ac:dyDescent="0.2">
      <c r="A44" s="4" t="s">
        <v>50</v>
      </c>
      <c r="B44" s="49">
        <v>10693.154411039601</v>
      </c>
      <c r="C44" s="49">
        <v>11095.352076229332</v>
      </c>
      <c r="D44" s="38">
        <v>8668.8780219914006</v>
      </c>
      <c r="E44" s="38">
        <v>8971.9233411451441</v>
      </c>
    </row>
    <row r="45" spans="1:5" ht="15" customHeight="1" x14ac:dyDescent="0.2">
      <c r="A45" s="4" t="s">
        <v>51</v>
      </c>
      <c r="B45" s="49">
        <v>2299.9896530000001</v>
      </c>
      <c r="C45" s="49">
        <v>2430.09937881</v>
      </c>
      <c r="D45" s="38">
        <v>2231.8223451499998</v>
      </c>
      <c r="E45" s="38">
        <v>2362.3615396300002</v>
      </c>
    </row>
    <row r="46" spans="1:5" ht="15" customHeight="1" x14ac:dyDescent="0.2">
      <c r="A46" s="4" t="s">
        <v>113</v>
      </c>
      <c r="B46" s="49">
        <v>138</v>
      </c>
      <c r="C46" s="49"/>
      <c r="D46" s="38">
        <v>13</v>
      </c>
      <c r="E46" s="38"/>
    </row>
    <row r="47" spans="1:5" s="3" customFormat="1" ht="15" customHeight="1" x14ac:dyDescent="0.25">
      <c r="A47" s="6" t="s">
        <v>52</v>
      </c>
      <c r="B47" s="51">
        <f>B4+B22+B27+B34+B35+B36+B41+B42+B43+B44+B45+B46</f>
        <v>1293790.7252598172</v>
      </c>
      <c r="C47" s="51">
        <f>C4+C22+C27+C34+C35+C36+C41+C42+C43+C44+C45</f>
        <v>1255973.392875554</v>
      </c>
      <c r="D47" s="45">
        <f>D4+D22+D27+D34+D35+D36+D41+D42+D43+D44+D45+D46</f>
        <v>1188414.6636800407</v>
      </c>
      <c r="E47" s="45">
        <f>E4+E22+E27+E34+E35+E36+E41+E42+E43+E44+E45</f>
        <v>1150879.3759591123</v>
      </c>
    </row>
    <row r="48" spans="1:5" ht="15" customHeight="1" x14ac:dyDescent="0.2">
      <c r="A48" s="4" t="s">
        <v>10</v>
      </c>
      <c r="B48" s="49">
        <v>198.64657020000001</v>
      </c>
      <c r="C48" s="49">
        <v>199.7864806</v>
      </c>
      <c r="D48" s="38">
        <v>135.90905378000002</v>
      </c>
      <c r="E48" s="38">
        <v>136.05821986999999</v>
      </c>
    </row>
    <row r="49" spans="1:5" ht="15" customHeight="1" x14ac:dyDescent="0.2">
      <c r="A49" s="5" t="s">
        <v>11</v>
      </c>
      <c r="B49" s="50"/>
      <c r="C49" s="50"/>
      <c r="D49" s="39"/>
      <c r="E49" s="39"/>
    </row>
    <row r="50" spans="1:5" ht="15" customHeight="1" x14ac:dyDescent="0.2">
      <c r="A50" s="5" t="s">
        <v>12</v>
      </c>
      <c r="B50" s="50">
        <v>66.23563929005951</v>
      </c>
      <c r="C50" s="50"/>
      <c r="D50" s="39">
        <v>53</v>
      </c>
      <c r="E50" s="39">
        <v>0</v>
      </c>
    </row>
    <row r="51" spans="1:5" ht="15" customHeight="1" x14ac:dyDescent="0.2">
      <c r="A51" s="5" t="s">
        <v>13</v>
      </c>
      <c r="B51" s="50">
        <v>5013.3986482246964</v>
      </c>
      <c r="C51" s="50">
        <v>4660.1440377023864</v>
      </c>
      <c r="D51" s="39">
        <v>667.05662991734414</v>
      </c>
      <c r="E51" s="39">
        <v>619.15882314571661</v>
      </c>
    </row>
    <row r="52" spans="1:5" ht="15" customHeight="1" x14ac:dyDescent="0.2">
      <c r="A52" s="5" t="s">
        <v>14</v>
      </c>
      <c r="B52" s="50"/>
      <c r="C52" s="50"/>
      <c r="D52" s="39"/>
      <c r="E52" s="39"/>
    </row>
    <row r="53" spans="1:5" ht="15" customHeight="1" x14ac:dyDescent="0.2">
      <c r="A53" s="5" t="s">
        <v>15</v>
      </c>
      <c r="B53" s="50">
        <v>12553.2186696476</v>
      </c>
      <c r="C53" s="50">
        <v>11587.763149127857</v>
      </c>
      <c r="D53" s="39">
        <v>1097.1315857986606</v>
      </c>
      <c r="E53" s="39">
        <v>1127.0131867034152</v>
      </c>
    </row>
    <row r="54" spans="1:5" ht="15" customHeight="1" x14ac:dyDescent="0.2">
      <c r="A54" s="5" t="s">
        <v>16</v>
      </c>
      <c r="B54" s="50">
        <v>428.69335867400002</v>
      </c>
      <c r="C54" s="50">
        <v>409.04189946399998</v>
      </c>
      <c r="D54" s="39">
        <v>4.0768621198412802</v>
      </c>
      <c r="E54" s="39">
        <v>4.0327091335246292</v>
      </c>
    </row>
    <row r="55" spans="1:5" ht="15" customHeight="1" x14ac:dyDescent="0.2">
      <c r="A55" s="5" t="s">
        <v>17</v>
      </c>
      <c r="B55" s="50">
        <v>72827.396919236155</v>
      </c>
      <c r="C55" s="50">
        <v>66066.971967241188</v>
      </c>
      <c r="D55" s="39">
        <v>12931.07168053384</v>
      </c>
      <c r="E55" s="39">
        <v>12218.969543924228</v>
      </c>
    </row>
    <row r="56" spans="1:5" ht="15" customHeight="1" x14ac:dyDescent="0.2">
      <c r="A56" s="5" t="s">
        <v>18</v>
      </c>
      <c r="B56" s="50"/>
      <c r="C56" s="50"/>
      <c r="D56" s="39"/>
      <c r="E56" s="39"/>
    </row>
    <row r="57" spans="1:5" ht="15" customHeight="1" x14ac:dyDescent="0.2">
      <c r="A57" s="5" t="s">
        <v>19</v>
      </c>
      <c r="B57" s="50"/>
      <c r="C57" s="50"/>
      <c r="D57" s="39"/>
      <c r="E57" s="39"/>
    </row>
    <row r="58" spans="1:5" ht="15" customHeight="1" x14ac:dyDescent="0.2">
      <c r="A58" s="5" t="s">
        <v>20</v>
      </c>
      <c r="B58" s="50">
        <v>642.75188367936767</v>
      </c>
      <c r="C58" s="50">
        <v>171.99555133048048</v>
      </c>
      <c r="D58" s="39">
        <v>94.954006888376028</v>
      </c>
      <c r="E58" s="39">
        <v>35.54236065263634</v>
      </c>
    </row>
    <row r="59" spans="1:5" ht="15" customHeight="1" x14ac:dyDescent="0.2">
      <c r="A59" s="5" t="s">
        <v>21</v>
      </c>
      <c r="B59" s="50">
        <v>150.5292741619113</v>
      </c>
      <c r="C59" s="50">
        <v>149.95058062262299</v>
      </c>
      <c r="D59" s="39">
        <v>2.5781436741924497</v>
      </c>
      <c r="E59" s="39">
        <v>3.9559674028457001</v>
      </c>
    </row>
    <row r="60" spans="1:5" ht="15" customHeight="1" x14ac:dyDescent="0.2">
      <c r="A60" s="5" t="s">
        <v>22</v>
      </c>
      <c r="B60" s="50">
        <v>97.585247713000001</v>
      </c>
      <c r="C60" s="50">
        <v>114.63578965699999</v>
      </c>
      <c r="D60" s="39">
        <v>1.9426212198599999</v>
      </c>
      <c r="E60" s="39">
        <v>1.8882528608</v>
      </c>
    </row>
    <row r="61" spans="1:5" ht="15" customHeight="1" x14ac:dyDescent="0.2">
      <c r="A61" s="5" t="s">
        <v>23</v>
      </c>
      <c r="B61" s="50">
        <v>4127.0690572849999</v>
      </c>
      <c r="C61" s="50">
        <v>3785.9608612959996</v>
      </c>
      <c r="D61" s="39">
        <v>371.89046608259736</v>
      </c>
      <c r="E61" s="39">
        <v>296.91385270868</v>
      </c>
    </row>
    <row r="62" spans="1:5" ht="15" customHeight="1" x14ac:dyDescent="0.2">
      <c r="A62" s="5" t="s">
        <v>24</v>
      </c>
      <c r="B62" s="50">
        <v>1372.2801955489999</v>
      </c>
      <c r="C62" s="50">
        <v>3326.7377658080068</v>
      </c>
      <c r="D62" s="39">
        <v>27.553658217500001</v>
      </c>
      <c r="E62" s="39">
        <v>40.649739386482452</v>
      </c>
    </row>
    <row r="63" spans="1:5" ht="15" customHeight="1" x14ac:dyDescent="0.2">
      <c r="A63" s="5" t="s">
        <v>25</v>
      </c>
      <c r="B63" s="50"/>
      <c r="C63" s="50"/>
      <c r="D63" s="39">
        <v>0</v>
      </c>
      <c r="E63" s="39">
        <v>0</v>
      </c>
    </row>
    <row r="64" spans="1:5" ht="15" customHeight="1" x14ac:dyDescent="0.2">
      <c r="A64" s="5" t="s">
        <v>26</v>
      </c>
      <c r="B64" s="50"/>
      <c r="C64" s="50"/>
      <c r="D64" s="39"/>
      <c r="E64" s="39"/>
    </row>
    <row r="65" spans="1:5" ht="15" customHeight="1" x14ac:dyDescent="0.2">
      <c r="A65" s="5" t="s">
        <v>27</v>
      </c>
      <c r="B65" s="50"/>
      <c r="C65" s="50"/>
      <c r="D65" s="39"/>
      <c r="E65" s="39"/>
    </row>
    <row r="66" spans="1:5" ht="15" customHeight="1" x14ac:dyDescent="0.2">
      <c r="A66" s="4" t="s">
        <v>28</v>
      </c>
      <c r="B66" s="49">
        <f t="shared" ref="B66" si="6">SUM(B49:B65)</f>
        <v>97279.158893460772</v>
      </c>
      <c r="C66" s="49">
        <f t="shared" ref="C66" si="7">SUM(C49:C65)</f>
        <v>90273.201602249537</v>
      </c>
      <c r="D66" s="38">
        <f t="shared" ref="D66:E66" si="8">SUM(D49:D65)</f>
        <v>15251.25565445221</v>
      </c>
      <c r="E66" s="38">
        <f t="shared" si="8"/>
        <v>14348.124435918329</v>
      </c>
    </row>
    <row r="67" spans="1:5" ht="15" customHeight="1" x14ac:dyDescent="0.2">
      <c r="A67" s="5" t="s">
        <v>29</v>
      </c>
      <c r="B67" s="50"/>
      <c r="C67" s="50"/>
      <c r="D67" s="39"/>
      <c r="E67" s="39"/>
    </row>
    <row r="68" spans="1:5" ht="15" customHeight="1" x14ac:dyDescent="0.2">
      <c r="A68" s="5" t="s">
        <v>30</v>
      </c>
      <c r="B68" s="50">
        <v>56.074516750000001</v>
      </c>
      <c r="C68" s="50">
        <v>57.135541769999996</v>
      </c>
      <c r="D68" s="39">
        <v>51.81190024</v>
      </c>
      <c r="E68" s="39">
        <v>51.050386399999994</v>
      </c>
    </row>
    <row r="69" spans="1:5" ht="15" customHeight="1" x14ac:dyDescent="0.2">
      <c r="A69" s="5" t="s">
        <v>31</v>
      </c>
      <c r="B69" s="50">
        <v>359.63691311920718</v>
      </c>
      <c r="C69" s="50">
        <v>445.94733670715704</v>
      </c>
      <c r="D69" s="39">
        <v>143.62139887503315</v>
      </c>
      <c r="E69" s="39">
        <v>214.06378107424194</v>
      </c>
    </row>
    <row r="70" spans="1:5" ht="15" customHeight="1" x14ac:dyDescent="0.2">
      <c r="A70" s="5" t="s">
        <v>32</v>
      </c>
      <c r="B70" s="50"/>
      <c r="C70" s="50"/>
      <c r="D70" s="39"/>
      <c r="E70" s="39"/>
    </row>
    <row r="71" spans="1:5" ht="15" customHeight="1" x14ac:dyDescent="0.2">
      <c r="A71" s="4" t="s">
        <v>33</v>
      </c>
      <c r="B71" s="49">
        <f t="shared" ref="B71:C71" si="9">SUM(B67:B70)</f>
        <v>415.71142986920717</v>
      </c>
      <c r="C71" s="49">
        <f t="shared" si="9"/>
        <v>503.08287847715701</v>
      </c>
      <c r="D71" s="38">
        <f t="shared" ref="D71:E71" si="10">SUM(D67:D70)</f>
        <v>195.43329911503315</v>
      </c>
      <c r="E71" s="38">
        <f t="shared" si="10"/>
        <v>265.11416747424192</v>
      </c>
    </row>
    <row r="72" spans="1:5" ht="15" customHeight="1" x14ac:dyDescent="0.2">
      <c r="A72" s="5" t="s">
        <v>34</v>
      </c>
      <c r="B72" s="50">
        <v>1479.695092641751</v>
      </c>
      <c r="C72" s="50">
        <v>1335.7637545376945</v>
      </c>
      <c r="D72" s="39">
        <v>1177.4636431857425</v>
      </c>
      <c r="E72" s="39">
        <v>1031.629332349112</v>
      </c>
    </row>
    <row r="73" spans="1:5" ht="15" customHeight="1" x14ac:dyDescent="0.2">
      <c r="A73" s="5" t="s">
        <v>35</v>
      </c>
      <c r="B73" s="50">
        <v>2363.3411616246249</v>
      </c>
      <c r="C73" s="50">
        <v>2468.5723235772402</v>
      </c>
      <c r="D73" s="39">
        <v>1254.2079713525736</v>
      </c>
      <c r="E73" s="39">
        <v>1196.5858211778354</v>
      </c>
    </row>
    <row r="74" spans="1:5" ht="15" customHeight="1" x14ac:dyDescent="0.2">
      <c r="A74" s="5" t="s">
        <v>36</v>
      </c>
      <c r="B74" s="50">
        <v>2895.8781166836648</v>
      </c>
      <c r="C74" s="50">
        <v>3075.6377578188994</v>
      </c>
      <c r="D74" s="39">
        <v>418.66237086934552</v>
      </c>
      <c r="E74" s="39">
        <v>452.8352361825107</v>
      </c>
    </row>
    <row r="75" spans="1:5" ht="15" customHeight="1" x14ac:dyDescent="0.2">
      <c r="A75" s="5" t="s">
        <v>37</v>
      </c>
      <c r="B75" s="50">
        <v>28466.430535908614</v>
      </c>
      <c r="C75" s="50">
        <v>29216.0527479148</v>
      </c>
      <c r="D75" s="39">
        <v>4430.8826765460399</v>
      </c>
      <c r="E75" s="39">
        <v>4743.3452154900506</v>
      </c>
    </row>
    <row r="76" spans="1:5" ht="15" customHeight="1" x14ac:dyDescent="0.2">
      <c r="A76" s="5" t="s">
        <v>38</v>
      </c>
      <c r="B76" s="50">
        <v>201.15366648727647</v>
      </c>
      <c r="C76" s="50">
        <v>226.36393495503083</v>
      </c>
      <c r="D76" s="39">
        <v>27.96130868782846</v>
      </c>
      <c r="E76" s="39">
        <v>70.279823915440446</v>
      </c>
    </row>
    <row r="77" spans="1:5" ht="15" customHeight="1" x14ac:dyDescent="0.2">
      <c r="A77" s="5" t="s">
        <v>39</v>
      </c>
      <c r="B77" s="50"/>
      <c r="C77" s="50"/>
      <c r="D77" s="39"/>
      <c r="E77" s="39"/>
    </row>
    <row r="78" spans="1:5" ht="15" customHeight="1" x14ac:dyDescent="0.2">
      <c r="A78" s="4" t="s">
        <v>40</v>
      </c>
      <c r="B78" s="49">
        <f t="shared" ref="B78:C78" si="11">SUM(B72:B77)</f>
        <v>35406.498573345933</v>
      </c>
      <c r="C78" s="49">
        <f t="shared" si="11"/>
        <v>36322.390518803666</v>
      </c>
      <c r="D78" s="38">
        <f t="shared" ref="D78:E78" si="12">SUM(D72:D77)</f>
        <v>7309.17797064153</v>
      </c>
      <c r="E78" s="38">
        <f t="shared" si="12"/>
        <v>7494.67542911495</v>
      </c>
    </row>
    <row r="79" spans="1:5" ht="15" customHeight="1" x14ac:dyDescent="0.2">
      <c r="A79" s="4" t="s">
        <v>41</v>
      </c>
      <c r="B79" s="49"/>
      <c r="C79" s="49"/>
      <c r="D79" s="38"/>
      <c r="E79" s="38"/>
    </row>
    <row r="80" spans="1:5" ht="15" customHeight="1" x14ac:dyDescent="0.2">
      <c r="A80" s="4" t="s">
        <v>42</v>
      </c>
      <c r="B80" s="49">
        <v>3721.1521565570001</v>
      </c>
      <c r="C80" s="49">
        <v>3563.4699802089999</v>
      </c>
      <c r="D80" s="38">
        <v>1158.0293437334785</v>
      </c>
      <c r="E80" s="38">
        <v>1095.9855092939456</v>
      </c>
    </row>
    <row r="81" spans="1:5" ht="15" customHeight="1" x14ac:dyDescent="0.2">
      <c r="A81" s="5" t="s">
        <v>43</v>
      </c>
      <c r="B81" s="50">
        <v>50480.435004359075</v>
      </c>
      <c r="C81" s="50">
        <v>48005.835271618504</v>
      </c>
      <c r="D81" s="39">
        <v>30982.638506922853</v>
      </c>
      <c r="E81" s="39">
        <v>29518.673332474678</v>
      </c>
    </row>
    <row r="82" spans="1:5" ht="15" customHeight="1" x14ac:dyDescent="0.2">
      <c r="A82" s="5" t="s">
        <v>44</v>
      </c>
      <c r="B82" s="50"/>
      <c r="C82" s="50"/>
      <c r="D82" s="39"/>
      <c r="E82" s="39"/>
    </row>
    <row r="83" spans="1:5" ht="15" customHeight="1" x14ac:dyDescent="0.2">
      <c r="A83" s="5" t="s">
        <v>45</v>
      </c>
      <c r="B83" s="50">
        <v>11021.566056705977</v>
      </c>
      <c r="C83" s="50">
        <v>10680.966159845408</v>
      </c>
      <c r="D83" s="39">
        <v>10029.380064252864</v>
      </c>
      <c r="E83" s="39">
        <v>9709.8801442153181</v>
      </c>
    </row>
    <row r="84" spans="1:5" ht="15" customHeight="1" x14ac:dyDescent="0.2">
      <c r="A84" s="5" t="s">
        <v>46</v>
      </c>
      <c r="B84" s="50">
        <v>5968.5058327193819</v>
      </c>
      <c r="C84" s="50">
        <v>5942.2309922879276</v>
      </c>
      <c r="D84" s="39">
        <v>5902.6231134643822</v>
      </c>
      <c r="E84" s="39">
        <v>5877.7070095472391</v>
      </c>
    </row>
    <row r="85" spans="1:5" ht="15" customHeight="1" x14ac:dyDescent="0.2">
      <c r="A85" s="4" t="s">
        <v>47</v>
      </c>
      <c r="B85" s="49">
        <f>SUM(B81:B84)</f>
        <v>67470.506893784433</v>
      </c>
      <c r="C85" s="49">
        <f>SUM(C81:C84)</f>
        <v>64629.032423751843</v>
      </c>
      <c r="D85" s="38">
        <f>SUM(D81:D84)</f>
        <v>46914.641684640097</v>
      </c>
      <c r="E85" s="38">
        <f>SUM(E81:E84)</f>
        <v>45106.260486237232</v>
      </c>
    </row>
    <row r="86" spans="1:5" ht="15" customHeight="1" x14ac:dyDescent="0.2">
      <c r="A86" s="4" t="s">
        <v>48</v>
      </c>
      <c r="B86" s="49"/>
      <c r="C86" s="49"/>
      <c r="D86" s="38"/>
      <c r="E86" s="38"/>
    </row>
    <row r="87" spans="1:5" ht="15" customHeight="1" x14ac:dyDescent="0.2">
      <c r="A87" s="4" t="s">
        <v>49</v>
      </c>
      <c r="B87" s="49"/>
      <c r="C87" s="49"/>
      <c r="D87" s="38"/>
      <c r="E87" s="38"/>
    </row>
    <row r="88" spans="1:5" ht="15" customHeight="1" x14ac:dyDescent="0.2">
      <c r="A88" s="4" t="s">
        <v>50</v>
      </c>
      <c r="B88" s="49"/>
      <c r="C88" s="49"/>
      <c r="D88" s="38"/>
      <c r="E88" s="38"/>
    </row>
    <row r="89" spans="1:5" ht="15" customHeight="1" x14ac:dyDescent="0.2">
      <c r="A89" s="4" t="s">
        <v>51</v>
      </c>
      <c r="B89" s="49"/>
      <c r="C89" s="49"/>
      <c r="D89" s="38"/>
      <c r="E89" s="38"/>
    </row>
    <row r="90" spans="1:5" ht="15" customHeight="1" x14ac:dyDescent="0.2">
      <c r="A90" s="4" t="s">
        <v>113</v>
      </c>
      <c r="B90" s="49">
        <v>5723</v>
      </c>
      <c r="C90" s="49">
        <v>6279.8117523503461</v>
      </c>
      <c r="D90" s="38">
        <v>5361</v>
      </c>
      <c r="E90" s="38">
        <v>6124.0117802168206</v>
      </c>
    </row>
    <row r="91" spans="1:5" ht="15" customHeight="1" x14ac:dyDescent="0.2">
      <c r="A91" s="6" t="s">
        <v>53</v>
      </c>
      <c r="B91" s="7">
        <f>B48+B66+B71+B78+B79+B80+B85+B86+B87+B88+B89+B90</f>
        <v>210214.67451721738</v>
      </c>
      <c r="C91" s="7">
        <f>C48+C66+C71+C78+C79+C80+C85+C86+C87+C88+C89+C90</f>
        <v>201770.77563644154</v>
      </c>
      <c r="D91" s="7">
        <f>D48+D66+D71+D78+D79+D80+D85+D86+D87+D88+D89+D90</f>
        <v>76325.447006362345</v>
      </c>
      <c r="E91" s="7">
        <f>E48+E66+E71+E78+E79+E80+E85+E86+E87+E88+E89+E90</f>
        <v>74570.230028125516</v>
      </c>
    </row>
    <row r="92" spans="1:5" ht="15" customHeight="1" thickBot="1" x14ac:dyDescent="0.25">
      <c r="A92" s="8" t="s">
        <v>54</v>
      </c>
      <c r="B92" s="8"/>
      <c r="C92" s="8"/>
      <c r="D92" s="8"/>
      <c r="E92" s="8"/>
    </row>
    <row r="93" spans="1:5" ht="15" customHeight="1" x14ac:dyDescent="0.2">
      <c r="A93" s="62" t="s">
        <v>55</v>
      </c>
      <c r="B93" s="63"/>
      <c r="C93" s="63"/>
      <c r="D93" s="63"/>
      <c r="E93" s="63"/>
    </row>
    <row r="94" spans="1:5" ht="12.75" hidden="1" x14ac:dyDescent="0.2"/>
  </sheetData>
  <mergeCells count="3">
    <mergeCell ref="D2:E2"/>
    <mergeCell ref="B2:C2"/>
    <mergeCell ref="A93:E93"/>
  </mergeCells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66D3-5AB3-4B8C-B1F6-9369C281B94A}">
  <sheetPr codeName="Ark10">
    <tabColor rgb="FFE51D2C"/>
  </sheetPr>
  <dimension ref="A1:G64"/>
  <sheetViews>
    <sheetView zoomScaleNormal="100" workbookViewId="0">
      <selection activeCell="C37" sqref="C37"/>
    </sheetView>
  </sheetViews>
  <sheetFormatPr defaultColWidth="11.42578125" defaultRowHeight="0" customHeight="1" zeroHeight="1" thickBottom="1" x14ac:dyDescent="0.25"/>
  <cols>
    <col min="1" max="1" width="55.7109375" style="14" customWidth="1"/>
    <col min="2" max="2" width="14.28515625" style="14" customWidth="1"/>
    <col min="3" max="3" width="14.28515625" style="12" customWidth="1"/>
    <col min="4" max="5" width="14.28515625" style="2" customWidth="1"/>
    <col min="6" max="12" width="11.42578125" style="2" customWidth="1"/>
    <col min="13" max="16384" width="11.42578125" style="2"/>
  </cols>
  <sheetData>
    <row r="1" spans="1:5" ht="45" customHeight="1" x14ac:dyDescent="0.2">
      <c r="A1" s="25" t="s">
        <v>56</v>
      </c>
      <c r="B1" s="25"/>
      <c r="C1" s="25"/>
      <c r="D1" s="23"/>
      <c r="E1" s="23"/>
    </row>
    <row r="2" spans="1:5" ht="15" x14ac:dyDescent="0.2">
      <c r="A2" s="24"/>
      <c r="B2" s="64" t="s">
        <v>7</v>
      </c>
      <c r="C2" s="65"/>
      <c r="D2" s="59" t="s">
        <v>8</v>
      </c>
      <c r="E2" s="59"/>
    </row>
    <row r="3" spans="1:5" ht="25.5" x14ac:dyDescent="0.2">
      <c r="A3" s="43" t="s">
        <v>9</v>
      </c>
      <c r="B3" s="21">
        <v>2024</v>
      </c>
      <c r="C3" s="20" t="s">
        <v>110</v>
      </c>
      <c r="D3" s="42">
        <v>2024</v>
      </c>
      <c r="E3" s="20" t="s">
        <v>110</v>
      </c>
    </row>
    <row r="4" spans="1:5" ht="15" customHeight="1" x14ac:dyDescent="0.2">
      <c r="A4" s="5" t="s">
        <v>57</v>
      </c>
      <c r="B4" s="40">
        <v>6339.7677455799994</v>
      </c>
      <c r="C4" s="40">
        <v>6696.1511866708988</v>
      </c>
      <c r="D4" s="54">
        <v>5625.8452259999995</v>
      </c>
      <c r="E4" s="54">
        <v>5895.5710989999998</v>
      </c>
    </row>
    <row r="5" spans="1:5" ht="15" customHeight="1" x14ac:dyDescent="0.2">
      <c r="A5" s="5" t="s">
        <v>58</v>
      </c>
      <c r="B5" s="40">
        <v>132455.4583</v>
      </c>
      <c r="C5" s="40">
        <v>126407.19408520003</v>
      </c>
      <c r="D5" s="54">
        <v>128256.43078190001</v>
      </c>
      <c r="E5" s="54">
        <v>121986.52506047003</v>
      </c>
    </row>
    <row r="6" spans="1:5" ht="15" customHeight="1" x14ac:dyDescent="0.2">
      <c r="A6" s="5" t="s">
        <v>59</v>
      </c>
      <c r="B6" s="40">
        <v>12145.7839745</v>
      </c>
      <c r="C6" s="40">
        <v>11716.360374</v>
      </c>
      <c r="D6" s="54">
        <v>9914.9999994999998</v>
      </c>
      <c r="E6" s="54">
        <v>9773</v>
      </c>
    </row>
    <row r="7" spans="1:5" ht="15" customHeight="1" x14ac:dyDescent="0.2">
      <c r="A7" s="5" t="s">
        <v>60</v>
      </c>
      <c r="B7" s="40">
        <v>8892.1831357800002</v>
      </c>
      <c r="C7" s="40">
        <v>8119.7252786900008</v>
      </c>
      <c r="D7" s="54">
        <v>8541.5886918800006</v>
      </c>
      <c r="E7" s="54">
        <v>7777.6658214600011</v>
      </c>
    </row>
    <row r="8" spans="1:5" ht="15" customHeight="1" x14ac:dyDescent="0.2">
      <c r="A8" s="5" t="s">
        <v>61</v>
      </c>
      <c r="B8" s="40">
        <v>182.23989499999999</v>
      </c>
      <c r="C8" s="40">
        <v>181.05850599999999</v>
      </c>
      <c r="D8" s="54">
        <v>182</v>
      </c>
      <c r="E8" s="54">
        <v>180</v>
      </c>
    </row>
    <row r="9" spans="1:5" ht="15" customHeight="1" x14ac:dyDescent="0.2">
      <c r="A9" s="5" t="s">
        <v>111</v>
      </c>
      <c r="B9" s="40"/>
      <c r="C9" s="40">
        <v>459.00271020000002</v>
      </c>
      <c r="D9" s="54"/>
      <c r="E9" s="54">
        <v>458.72750120000001</v>
      </c>
    </row>
    <row r="10" spans="1:5" ht="15" customHeight="1" x14ac:dyDescent="0.2">
      <c r="A10" s="5" t="s">
        <v>62</v>
      </c>
      <c r="B10" s="40">
        <v>270150.76726715284</v>
      </c>
      <c r="C10" s="40">
        <v>264286.92964808206</v>
      </c>
      <c r="D10" s="54">
        <v>203450.70247502686</v>
      </c>
      <c r="E10" s="54">
        <v>197639.33070500853</v>
      </c>
    </row>
    <row r="11" spans="1:5" ht="15" customHeight="1" x14ac:dyDescent="0.2">
      <c r="A11" s="5" t="s">
        <v>63</v>
      </c>
      <c r="B11" s="40">
        <v>274.54678699999999</v>
      </c>
      <c r="C11" s="40">
        <v>264.69253900000001</v>
      </c>
      <c r="D11" s="54">
        <v>271</v>
      </c>
      <c r="E11" s="54">
        <v>263.68254100000001</v>
      </c>
    </row>
    <row r="12" spans="1:5" ht="15" customHeight="1" x14ac:dyDescent="0.2">
      <c r="A12" s="5" t="s">
        <v>64</v>
      </c>
      <c r="B12" s="40">
        <v>25599.981070000005</v>
      </c>
      <c r="C12" s="40">
        <v>24121.515035000004</v>
      </c>
      <c r="D12" s="54">
        <v>25065.617949000003</v>
      </c>
      <c r="E12" s="54">
        <v>22948.860975000003</v>
      </c>
    </row>
    <row r="13" spans="1:5" ht="15" customHeight="1" x14ac:dyDescent="0.2">
      <c r="A13" s="5" t="s">
        <v>65</v>
      </c>
      <c r="B13" s="40">
        <v>551.00572499999998</v>
      </c>
      <c r="C13" s="40">
        <v>444.76106900000002</v>
      </c>
      <c r="D13" s="54">
        <v>525</v>
      </c>
      <c r="E13" s="54">
        <v>437</v>
      </c>
    </row>
    <row r="14" spans="1:5" ht="15" customHeight="1" x14ac:dyDescent="0.2">
      <c r="A14" s="5" t="s">
        <v>66</v>
      </c>
      <c r="B14" s="40">
        <v>1118.4288449999999</v>
      </c>
      <c r="C14" s="40">
        <v>1086.221094</v>
      </c>
      <c r="D14" s="54">
        <v>956</v>
      </c>
      <c r="E14" s="54">
        <v>918</v>
      </c>
    </row>
    <row r="15" spans="1:5" ht="15" customHeight="1" x14ac:dyDescent="0.2">
      <c r="A15" s="5" t="s">
        <v>67</v>
      </c>
      <c r="B15" s="40">
        <v>1901.6099940000001</v>
      </c>
      <c r="C15" s="40">
        <v>1736.8798010000003</v>
      </c>
      <c r="D15" s="54">
        <v>1857.4815330000001</v>
      </c>
      <c r="E15" s="54">
        <v>1699.8128369999999</v>
      </c>
    </row>
    <row r="16" spans="1:5" ht="15" customHeight="1" x14ac:dyDescent="0.2">
      <c r="A16" s="5" t="s">
        <v>68</v>
      </c>
      <c r="B16" s="40">
        <v>2828.2224209999999</v>
      </c>
      <c r="C16" s="40">
        <v>2939.40011</v>
      </c>
      <c r="D16" s="54">
        <v>2330.9377930000001</v>
      </c>
      <c r="E16" s="54">
        <v>2427</v>
      </c>
    </row>
    <row r="17" spans="1:7" ht="15" customHeight="1" x14ac:dyDescent="0.2">
      <c r="A17" s="5" t="s">
        <v>69</v>
      </c>
      <c r="B17" s="40">
        <v>115337.74877017975</v>
      </c>
      <c r="C17" s="40">
        <v>112628.91679614478</v>
      </c>
      <c r="D17" s="54">
        <v>112932.16072433237</v>
      </c>
      <c r="E17" s="54">
        <v>110170.91999441189</v>
      </c>
    </row>
    <row r="18" spans="1:7" ht="15" customHeight="1" x14ac:dyDescent="0.2">
      <c r="A18" s="5" t="s">
        <v>70</v>
      </c>
      <c r="B18" s="40">
        <v>706.63685281000005</v>
      </c>
      <c r="C18" s="40">
        <v>669.87339350000002</v>
      </c>
      <c r="D18" s="54">
        <v>525</v>
      </c>
      <c r="E18" s="54">
        <v>491</v>
      </c>
    </row>
    <row r="19" spans="1:7" ht="15" customHeight="1" x14ac:dyDescent="0.2">
      <c r="A19" s="5" t="s">
        <v>71</v>
      </c>
      <c r="B19" s="40">
        <v>4435.5315957299999</v>
      </c>
      <c r="C19" s="40">
        <v>4591.4085285000001</v>
      </c>
      <c r="D19" s="54">
        <v>4362.9999996299994</v>
      </c>
      <c r="E19" s="54">
        <v>4533.9203089000002</v>
      </c>
    </row>
    <row r="20" spans="1:7" ht="15" customHeight="1" x14ac:dyDescent="0.2">
      <c r="A20" s="5" t="s">
        <v>112</v>
      </c>
      <c r="B20" s="70"/>
      <c r="C20" s="40">
        <v>1162.3199383000001</v>
      </c>
      <c r="D20" s="54"/>
      <c r="E20" s="54">
        <v>887.66977399999996</v>
      </c>
    </row>
    <row r="21" spans="1:7" ht="15" customHeight="1" x14ac:dyDescent="0.2">
      <c r="A21" s="5" t="s">
        <v>72</v>
      </c>
      <c r="B21" s="54">
        <v>14714.08292974</v>
      </c>
      <c r="C21" s="54">
        <v>13299.04810511</v>
      </c>
      <c r="D21" s="54">
        <v>14513.796288720001</v>
      </c>
      <c r="E21" s="54">
        <v>13148.235574769998</v>
      </c>
    </row>
    <row r="22" spans="1:7" ht="15" customHeight="1" x14ac:dyDescent="0.2">
      <c r="A22" s="5" t="s">
        <v>73</v>
      </c>
      <c r="B22" s="40">
        <v>43079.218357630001</v>
      </c>
      <c r="C22" s="40">
        <v>41651.034242490001</v>
      </c>
      <c r="D22" s="54">
        <v>43007.544389590003</v>
      </c>
      <c r="E22" s="54">
        <v>41579.365489639997</v>
      </c>
    </row>
    <row r="23" spans="1:7" ht="15" customHeight="1" x14ac:dyDescent="0.2">
      <c r="A23" s="5" t="s">
        <v>74</v>
      </c>
      <c r="B23" s="40">
        <v>8299.8051950000008</v>
      </c>
      <c r="C23" s="40">
        <v>8067.1862949999986</v>
      </c>
      <c r="D23" s="54">
        <v>5568.2255249999998</v>
      </c>
      <c r="E23" s="54">
        <v>5382.8967460000003</v>
      </c>
    </row>
    <row r="24" spans="1:7" ht="15" customHeight="1" x14ac:dyDescent="0.2">
      <c r="A24" s="5" t="s">
        <v>75</v>
      </c>
      <c r="B24" s="40">
        <v>19954.644666650001</v>
      </c>
      <c r="C24" s="40">
        <v>18742.866373450001</v>
      </c>
      <c r="D24" s="54">
        <v>19037.610204780001</v>
      </c>
      <c r="E24" s="54">
        <v>17886.09140555</v>
      </c>
    </row>
    <row r="25" spans="1:7" ht="15" customHeight="1" x14ac:dyDescent="0.2">
      <c r="A25" s="5" t="s">
        <v>76</v>
      </c>
      <c r="B25" s="40">
        <v>267438.53062111</v>
      </c>
      <c r="C25" s="40">
        <v>254439.47278712003</v>
      </c>
      <c r="D25" s="54">
        <v>265317.11910111003</v>
      </c>
      <c r="E25" s="54">
        <v>252343.37618811999</v>
      </c>
      <c r="G25" s="53"/>
    </row>
    <row r="26" spans="1:7" ht="15" customHeight="1" x14ac:dyDescent="0.2">
      <c r="A26" s="5" t="s">
        <v>77</v>
      </c>
      <c r="B26" s="40">
        <v>140274.13242359998</v>
      </c>
      <c r="C26" s="40">
        <v>137805.60646764093</v>
      </c>
      <c r="D26" s="54">
        <v>136382.48033290141</v>
      </c>
      <c r="E26" s="54">
        <v>134122.4359120921</v>
      </c>
    </row>
    <row r="27" spans="1:7" ht="15" customHeight="1" x14ac:dyDescent="0.2">
      <c r="A27" s="5" t="s">
        <v>78</v>
      </c>
      <c r="B27" s="40">
        <v>3249.2452771482008</v>
      </c>
      <c r="C27" s="40">
        <v>3454.450360366418</v>
      </c>
      <c r="D27" s="54">
        <v>2349.9960309397998</v>
      </c>
      <c r="E27" s="54">
        <v>3352.0922609499994</v>
      </c>
    </row>
    <row r="28" spans="1:7" ht="15" customHeight="1" x14ac:dyDescent="0.2">
      <c r="A28" s="5" t="s">
        <v>79</v>
      </c>
      <c r="B28" s="40">
        <v>5858.4303439000005</v>
      </c>
      <c r="C28" s="40">
        <v>5253.3678381299997</v>
      </c>
      <c r="D28" s="54">
        <v>4914.2727946199993</v>
      </c>
      <c r="E28" s="54">
        <v>4573.37037384</v>
      </c>
    </row>
    <row r="29" spans="1:7" ht="15" customHeight="1" x14ac:dyDescent="0.2">
      <c r="A29" s="5" t="s">
        <v>80</v>
      </c>
      <c r="B29" s="40">
        <v>6298.1838895299998</v>
      </c>
      <c r="C29" s="40">
        <v>6524.5637000200004</v>
      </c>
      <c r="D29" s="54">
        <v>6245.99999966</v>
      </c>
      <c r="E29" s="54">
        <v>6474.9999997899995</v>
      </c>
    </row>
    <row r="30" spans="1:7" ht="15" customHeight="1" x14ac:dyDescent="0.2">
      <c r="A30" s="5" t="s">
        <v>81</v>
      </c>
      <c r="B30" s="40">
        <v>97335.257145519965</v>
      </c>
      <c r="C30" s="40">
        <v>96493.573772680014</v>
      </c>
      <c r="D30" s="54">
        <v>86520.335454229993</v>
      </c>
      <c r="E30" s="54">
        <v>85593.169032230013</v>
      </c>
    </row>
    <row r="31" spans="1:7" ht="15" customHeight="1" x14ac:dyDescent="0.2">
      <c r="A31" s="5" t="s">
        <v>82</v>
      </c>
      <c r="B31" s="40">
        <v>1870.3655629999998</v>
      </c>
      <c r="C31" s="40">
        <v>1768.102398</v>
      </c>
      <c r="D31" s="54">
        <v>1862</v>
      </c>
      <c r="E31" s="54">
        <v>1755</v>
      </c>
    </row>
    <row r="32" spans="1:7" ht="15" customHeight="1" x14ac:dyDescent="0.2">
      <c r="A32" s="5" t="s">
        <v>83</v>
      </c>
      <c r="B32" s="40">
        <v>1083.7469964900001</v>
      </c>
      <c r="C32" s="40">
        <v>1087.3651265600001</v>
      </c>
      <c r="D32" s="54">
        <v>1065</v>
      </c>
      <c r="E32" s="54">
        <v>1071.9999999900001</v>
      </c>
    </row>
    <row r="33" spans="1:5" ht="15" customHeight="1" x14ac:dyDescent="0.2">
      <c r="A33" s="5" t="s">
        <v>84</v>
      </c>
      <c r="B33" s="40">
        <v>72544.687336445422</v>
      </c>
      <c r="C33" s="40">
        <v>72221.894952359027</v>
      </c>
      <c r="D33" s="54">
        <v>69385.133398284015</v>
      </c>
      <c r="E33" s="54">
        <v>68712.82213635002</v>
      </c>
    </row>
    <row r="34" spans="1:5" ht="15" customHeight="1" x14ac:dyDescent="0.2">
      <c r="A34" s="5" t="s">
        <v>107</v>
      </c>
      <c r="B34" s="40">
        <v>740.23049300000002</v>
      </c>
      <c r="C34" s="40">
        <v>679.09768599999995</v>
      </c>
      <c r="D34" s="54">
        <v>696</v>
      </c>
      <c r="E34" s="54">
        <v>635</v>
      </c>
    </row>
    <row r="35" spans="1:5" ht="15" customHeight="1" x14ac:dyDescent="0.2">
      <c r="A35" s="5" t="s">
        <v>85</v>
      </c>
      <c r="B35" s="40">
        <v>1500.33929195</v>
      </c>
      <c r="C35" s="40">
        <v>1248.5925000599998</v>
      </c>
      <c r="D35" s="54">
        <v>1478.78513905</v>
      </c>
      <c r="E35" s="54">
        <v>1230.5181257199999</v>
      </c>
    </row>
    <row r="36" spans="1:5" ht="15" customHeight="1" x14ac:dyDescent="0.2">
      <c r="A36" s="5" t="s">
        <v>86</v>
      </c>
      <c r="B36" s="40">
        <v>26629.690802249996</v>
      </c>
      <c r="C36" s="40">
        <v>25724.760177280004</v>
      </c>
      <c r="D36" s="54">
        <v>25272.692090370001</v>
      </c>
      <c r="E36" s="54">
        <v>24529.316096619998</v>
      </c>
    </row>
    <row r="37" spans="1:5" ht="15" customHeight="1" x14ac:dyDescent="0.2">
      <c r="A37" s="6" t="s">
        <v>52</v>
      </c>
      <c r="B37" s="46">
        <f>SUM(B4:B36)</f>
        <v>1293790.5037116965</v>
      </c>
      <c r="C37" s="46">
        <f>SUM(C4:C36)</f>
        <v>1255973.3928755543</v>
      </c>
      <c r="D37" s="55">
        <f>SUM(D4:D36)</f>
        <v>1188414.7559225245</v>
      </c>
      <c r="E37" s="55">
        <f>SUM(E4:E36)</f>
        <v>1150879.3759591125</v>
      </c>
    </row>
    <row r="38" spans="1:5" ht="15" customHeight="1" x14ac:dyDescent="0.2">
      <c r="A38" s="5" t="s">
        <v>62</v>
      </c>
      <c r="B38" s="40">
        <v>79636.051530207711</v>
      </c>
      <c r="C38" s="40">
        <v>77618.657966677289</v>
      </c>
      <c r="D38" s="54">
        <v>59230.720370357631</v>
      </c>
      <c r="E38" s="54">
        <v>58185.332407759903</v>
      </c>
    </row>
    <row r="39" spans="1:5" ht="15" customHeight="1" x14ac:dyDescent="0.2">
      <c r="A39" s="5" t="s">
        <v>76</v>
      </c>
      <c r="B39" s="54">
        <v>125516.56835283918</v>
      </c>
      <c r="C39" s="54">
        <v>119759.72317434676</v>
      </c>
      <c r="D39" s="54">
        <v>14275.131786173641</v>
      </c>
      <c r="E39" s="54">
        <v>14211.048878112497</v>
      </c>
    </row>
    <row r="40" spans="1:5" ht="15" customHeight="1" x14ac:dyDescent="0.2">
      <c r="A40" s="5" t="s">
        <v>87</v>
      </c>
      <c r="B40" s="40">
        <v>851.15415341938763</v>
      </c>
      <c r="C40" s="40"/>
      <c r="D40" s="54">
        <v>789.53568045190923</v>
      </c>
      <c r="E40" s="54"/>
    </row>
    <row r="41" spans="1:5" ht="15" customHeight="1" x14ac:dyDescent="0.2">
      <c r="A41" s="5" t="s">
        <v>81</v>
      </c>
      <c r="B41" s="40">
        <v>4211.0704870940008</v>
      </c>
      <c r="C41" s="40">
        <v>4392.3944954175995</v>
      </c>
      <c r="D41" s="54">
        <v>2029.5997534608</v>
      </c>
      <c r="E41" s="54">
        <v>2173.8487422531466</v>
      </c>
    </row>
    <row r="42" spans="1:5" ht="15" customHeight="1" x14ac:dyDescent="0.2">
      <c r="A42" s="6" t="s">
        <v>53</v>
      </c>
      <c r="B42" s="46">
        <f t="shared" ref="B42:C42" si="0">SUM(B38:B41)</f>
        <v>210214.84452356028</v>
      </c>
      <c r="C42" s="46">
        <f t="shared" si="0"/>
        <v>201770.77563644166</v>
      </c>
      <c r="D42" s="55">
        <f t="shared" ref="D42:E42" si="1">SUM(D38:D41)</f>
        <v>76324.987590443983</v>
      </c>
      <c r="E42" s="55">
        <f t="shared" si="1"/>
        <v>74570.230028125545</v>
      </c>
    </row>
    <row r="43" spans="1:5" s="11" customFormat="1" ht="15" customHeight="1" thickBot="1" x14ac:dyDescent="0.25">
      <c r="A43" s="9" t="s">
        <v>88</v>
      </c>
      <c r="B43" s="10"/>
      <c r="C43" s="9"/>
      <c r="D43" s="10"/>
    </row>
    <row r="44" spans="1:5" ht="15" customHeight="1" thickBot="1" x14ac:dyDescent="0.25">
      <c r="A44" s="66" t="s">
        <v>89</v>
      </c>
      <c r="B44" s="66"/>
      <c r="C44" s="66"/>
      <c r="D44" s="66"/>
      <c r="E44" s="66"/>
    </row>
    <row r="45" spans="1:5" ht="13.5" hidden="1" x14ac:dyDescent="0.2">
      <c r="A45" s="12"/>
      <c r="B45" s="12"/>
    </row>
    <row r="46" spans="1:5" ht="13.5" hidden="1" x14ac:dyDescent="0.2">
      <c r="A46" s="12"/>
      <c r="B46" s="12"/>
    </row>
    <row r="47" spans="1:5" ht="13.5" hidden="1" x14ac:dyDescent="0.2">
      <c r="A47" s="13"/>
      <c r="B47" s="13"/>
    </row>
    <row r="48" spans="1:5" ht="13.5" hidden="1" x14ac:dyDescent="0.2"/>
    <row r="49" ht="13.5" hidden="1" x14ac:dyDescent="0.2"/>
    <row r="50" ht="13.5" hidden="1" x14ac:dyDescent="0.2"/>
    <row r="51" ht="13.5" hidden="1" x14ac:dyDescent="0.2"/>
    <row r="52" ht="13.5" hidden="1" x14ac:dyDescent="0.2"/>
    <row r="53" ht="13.5" hidden="1" x14ac:dyDescent="0.2"/>
    <row r="54" ht="0" hidden="1" customHeight="1" x14ac:dyDescent="0.2"/>
    <row r="55" ht="0" hidden="1" customHeight="1" x14ac:dyDescent="0.2"/>
    <row r="56" ht="0" hidden="1" customHeight="1" x14ac:dyDescent="0.2"/>
    <row r="57" ht="0" hidden="1" customHeight="1" x14ac:dyDescent="0.2"/>
    <row r="58" ht="0" hidden="1" customHeight="1" x14ac:dyDescent="0.2"/>
    <row r="59" ht="0" hidden="1" customHeight="1" x14ac:dyDescent="0.2"/>
    <row r="60" ht="0" hidden="1" customHeight="1" x14ac:dyDescent="0.2"/>
    <row r="61" ht="0" hidden="1" customHeight="1" x14ac:dyDescent="0.2"/>
    <row r="62" ht="0" hidden="1" customHeight="1" x14ac:dyDescent="0.2"/>
    <row r="63" ht="0" hidden="1" customHeight="1" x14ac:dyDescent="0.2"/>
    <row r="64" ht="0" hidden="1" customHeight="1" x14ac:dyDescent="0.2"/>
  </sheetData>
  <mergeCells count="3">
    <mergeCell ref="D2:E2"/>
    <mergeCell ref="B2:C2"/>
    <mergeCell ref="A44:E44"/>
  </mergeCells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B1E0-B3EE-4F69-8DD4-101C39422411}">
  <sheetPr codeName="Ark12">
    <tabColor rgb="FF710B1E"/>
  </sheetPr>
  <dimension ref="A1:XES24"/>
  <sheetViews>
    <sheetView zoomScale="110" zoomScaleNormal="110" workbookViewId="0">
      <selection activeCell="D22" activeCellId="1" sqref="D17 D22"/>
    </sheetView>
  </sheetViews>
  <sheetFormatPr defaultColWidth="9.140625" defaultRowHeight="0" customHeight="1" zeroHeight="1" x14ac:dyDescent="0.2"/>
  <cols>
    <col min="1" max="1" width="44.85546875" style="12" customWidth="1"/>
    <col min="2" max="3" width="21.28515625" style="12" customWidth="1"/>
    <col min="4" max="5" width="21.28515625" style="2" customWidth="1"/>
    <col min="6" max="16384" width="9.140625" style="2"/>
  </cols>
  <sheetData>
    <row r="1" spans="1:5" s="15" customFormat="1" ht="42.75" customHeight="1" x14ac:dyDescent="0.2">
      <c r="A1" s="25" t="s">
        <v>90</v>
      </c>
      <c r="B1" s="25"/>
      <c r="C1" s="25"/>
      <c r="D1" s="44"/>
      <c r="E1" s="44"/>
    </row>
    <row r="2" spans="1:5" s="15" customFormat="1" ht="15" x14ac:dyDescent="0.2">
      <c r="A2" s="41"/>
      <c r="B2" s="67" t="s">
        <v>7</v>
      </c>
      <c r="C2" s="65"/>
      <c r="D2" s="67" t="s">
        <v>8</v>
      </c>
      <c r="E2" s="65"/>
    </row>
    <row r="3" spans="1:5" s="15" customFormat="1" ht="25.5" x14ac:dyDescent="0.2">
      <c r="A3" s="43" t="s">
        <v>9</v>
      </c>
      <c r="B3" s="21">
        <v>2024</v>
      </c>
      <c r="C3" s="20" t="s">
        <v>110</v>
      </c>
      <c r="D3" s="42">
        <v>2024</v>
      </c>
      <c r="E3" s="20" t="s">
        <v>110</v>
      </c>
    </row>
    <row r="4" spans="1:5" s="15" customFormat="1" ht="15" customHeight="1" x14ac:dyDescent="0.2">
      <c r="A4" s="5" t="s">
        <v>91</v>
      </c>
      <c r="B4" s="47">
        <v>6339.7677455799994</v>
      </c>
      <c r="C4" s="47">
        <v>6696.1511866708988</v>
      </c>
      <c r="D4" s="54">
        <v>5625.8452259999995</v>
      </c>
      <c r="E4" s="54">
        <v>5895.5710989999998</v>
      </c>
    </row>
    <row r="5" spans="1:5" s="15" customFormat="1" ht="15" customHeight="1" x14ac:dyDescent="0.2">
      <c r="A5" s="5" t="s">
        <v>92</v>
      </c>
      <c r="B5" s="47">
        <v>156758.44826052</v>
      </c>
      <c r="C5" s="47">
        <v>142712.07321043001</v>
      </c>
      <c r="D5" s="54">
        <v>152085.01220932999</v>
      </c>
      <c r="E5" s="54">
        <v>137928.27876095002</v>
      </c>
    </row>
    <row r="6" spans="1:5" s="15" customFormat="1" ht="15" customHeight="1" x14ac:dyDescent="0.2">
      <c r="A6" s="5" t="s">
        <v>93</v>
      </c>
      <c r="B6" s="47">
        <v>8892.1831357800002</v>
      </c>
      <c r="C6" s="47">
        <v>8119.7252786900008</v>
      </c>
      <c r="D6" s="54">
        <v>8541.5886918800006</v>
      </c>
      <c r="E6" s="54">
        <v>7777.6658214600011</v>
      </c>
    </row>
    <row r="7" spans="1:5" s="15" customFormat="1" ht="15" customHeight="1" x14ac:dyDescent="0.2">
      <c r="A7" s="5" t="s">
        <v>94</v>
      </c>
      <c r="B7" s="47">
        <v>270150.76726715284</v>
      </c>
      <c r="C7" s="47">
        <v>264286.92964808206</v>
      </c>
      <c r="D7" s="54">
        <v>203450.70247502686</v>
      </c>
      <c r="E7" s="54">
        <v>197639.33070500853</v>
      </c>
    </row>
    <row r="8" spans="1:5" s="15" customFormat="1" ht="15" customHeight="1" x14ac:dyDescent="0.2">
      <c r="A8" s="5" t="s">
        <v>95</v>
      </c>
      <c r="B8" s="47">
        <v>25599.981070000005</v>
      </c>
      <c r="C8" s="47">
        <v>24121.515035000004</v>
      </c>
      <c r="D8" s="54">
        <v>25065.617949000003</v>
      </c>
      <c r="E8" s="54">
        <v>22948.860975000003</v>
      </c>
    </row>
    <row r="9" spans="1:5" s="15" customFormat="1" ht="15" customHeight="1" x14ac:dyDescent="0.2">
      <c r="A9" s="5" t="s">
        <v>96</v>
      </c>
      <c r="B9" s="47">
        <v>3249.2452771482008</v>
      </c>
      <c r="C9" s="47">
        <v>3454.450360366418</v>
      </c>
      <c r="D9" s="54">
        <v>2349.9960309397998</v>
      </c>
      <c r="E9" s="54">
        <v>3352.0922609499994</v>
      </c>
    </row>
    <row r="10" spans="1:5" s="15" customFormat="1" ht="15" customHeight="1" x14ac:dyDescent="0.2">
      <c r="A10" s="5" t="s">
        <v>97</v>
      </c>
      <c r="B10" s="47">
        <v>97335.257145519965</v>
      </c>
      <c r="C10" s="47">
        <v>103018.13747270001</v>
      </c>
      <c r="D10" s="54">
        <v>86520.335454229993</v>
      </c>
      <c r="E10" s="54">
        <v>92068.169032020014</v>
      </c>
    </row>
    <row r="11" spans="1:5" s="15" customFormat="1" ht="15" customHeight="1" x14ac:dyDescent="0.2">
      <c r="A11" s="5" t="s">
        <v>98</v>
      </c>
      <c r="B11" s="47">
        <v>17766.454917999996</v>
      </c>
      <c r="C11" s="47">
        <v>17167.399497999995</v>
      </c>
      <c r="D11" s="54">
        <v>14248.644851000001</v>
      </c>
      <c r="E11" s="54">
        <v>13698.392123999998</v>
      </c>
    </row>
    <row r="12" spans="1:5" s="15" customFormat="1" ht="15" customHeight="1" x14ac:dyDescent="0.2">
      <c r="A12" s="5" t="s">
        <v>99</v>
      </c>
      <c r="B12" s="47">
        <v>115337.74877017975</v>
      </c>
      <c r="C12" s="47">
        <v>112628.91679614478</v>
      </c>
      <c r="D12" s="54">
        <v>112932.16072433237</v>
      </c>
      <c r="E12" s="54">
        <v>110170.91999441189</v>
      </c>
    </row>
    <row r="13" spans="1:5" s="15" customFormat="1" ht="15" customHeight="1" x14ac:dyDescent="0.2">
      <c r="A13" s="5" t="s">
        <v>100</v>
      </c>
      <c r="B13" s="47">
        <v>267438.53062111</v>
      </c>
      <c r="C13" s="47">
        <v>254439.47278712003</v>
      </c>
      <c r="D13" s="54">
        <v>265317.11910111003</v>
      </c>
      <c r="E13" s="54">
        <v>252343.37618811999</v>
      </c>
    </row>
    <row r="14" spans="1:5" s="15" customFormat="1" ht="15" customHeight="1" x14ac:dyDescent="0.2">
      <c r="A14" s="5" t="s">
        <v>101</v>
      </c>
      <c r="B14" s="47">
        <v>199934.66635146007</v>
      </c>
      <c r="C14" s="47">
        <v>179456.64071013089</v>
      </c>
      <c r="D14" s="54">
        <v>193668.02472162145</v>
      </c>
      <c r="E14" s="54">
        <v>175701.80140173211</v>
      </c>
    </row>
    <row r="15" spans="1:5" s="15" customFormat="1" ht="15" customHeight="1" x14ac:dyDescent="0.2">
      <c r="A15" s="5" t="s">
        <v>102</v>
      </c>
      <c r="B15" s="47">
        <v>72544.687336445422</v>
      </c>
      <c r="C15" s="47">
        <v>72221.894952359027</v>
      </c>
      <c r="D15" s="54">
        <v>69385.133398284015</v>
      </c>
      <c r="E15" s="54">
        <v>68712.82213635002</v>
      </c>
    </row>
    <row r="16" spans="1:5" s="15" customFormat="1" ht="15" customHeight="1" x14ac:dyDescent="0.2">
      <c r="A16" s="5" t="s">
        <v>108</v>
      </c>
      <c r="B16" s="47">
        <v>52442.765812799989</v>
      </c>
      <c r="C16" s="47">
        <v>67650.085939859986</v>
      </c>
      <c r="D16" s="54">
        <v>49224.575089769976</v>
      </c>
      <c r="E16" s="54">
        <v>62642.09546010998</v>
      </c>
    </row>
    <row r="17" spans="1:16373" s="15" customFormat="1" ht="15" customHeight="1" x14ac:dyDescent="0.2">
      <c r="A17" s="6" t="s">
        <v>52</v>
      </c>
      <c r="B17" s="48">
        <f>SUM(B4:B16)</f>
        <v>1293790.5037116962</v>
      </c>
      <c r="C17" s="48">
        <f>SUM(C4:C16)</f>
        <v>1255973.392875554</v>
      </c>
      <c r="D17" s="55">
        <f>SUM(D4:D16)</f>
        <v>1188414.7559225245</v>
      </c>
      <c r="E17" s="55">
        <f>SUM(E4:E16)</f>
        <v>1150879.3759591125</v>
      </c>
    </row>
    <row r="18" spans="1:16373" s="15" customFormat="1" ht="15" customHeight="1" x14ac:dyDescent="0.2">
      <c r="A18" s="5" t="s">
        <v>94</v>
      </c>
      <c r="B18" s="47">
        <v>79636.051530207711</v>
      </c>
      <c r="C18" s="47">
        <v>77618.657966677289</v>
      </c>
      <c r="D18" s="54">
        <v>59230.720370357631</v>
      </c>
      <c r="E18" s="54">
        <v>58185.332407759903</v>
      </c>
    </row>
    <row r="19" spans="1:16373" s="15" customFormat="1" ht="15" customHeight="1" x14ac:dyDescent="0.2">
      <c r="A19" s="5" t="s">
        <v>97</v>
      </c>
      <c r="B19" s="47">
        <v>4211.0704870940008</v>
      </c>
      <c r="C19" s="47">
        <v>4392.3944954175995</v>
      </c>
      <c r="D19" s="54">
        <v>2029.5997534608</v>
      </c>
      <c r="E19" s="54">
        <v>2173.8487422531466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</row>
    <row r="20" spans="1:16373" s="15" customFormat="1" ht="15" customHeight="1" x14ac:dyDescent="0.2">
      <c r="A20" s="5" t="s">
        <v>100</v>
      </c>
      <c r="B20" s="54">
        <v>125516.56835283918</v>
      </c>
      <c r="C20" s="54">
        <v>119759.72317434676</v>
      </c>
      <c r="D20" s="54">
        <v>14275.131786173641</v>
      </c>
      <c r="E20" s="54">
        <v>14211.048878112497</v>
      </c>
    </row>
    <row r="21" spans="1:16373" s="15" customFormat="1" ht="15" customHeight="1" x14ac:dyDescent="0.2">
      <c r="A21" s="5" t="s">
        <v>103</v>
      </c>
      <c r="B21" s="47">
        <v>851.15415341938763</v>
      </c>
      <c r="C21" s="47"/>
      <c r="D21" s="54">
        <v>789.53568045190923</v>
      </c>
      <c r="E21" s="54">
        <v>0</v>
      </c>
    </row>
    <row r="22" spans="1:16373" s="15" customFormat="1" ht="15" customHeight="1" x14ac:dyDescent="0.2">
      <c r="A22" s="6" t="s">
        <v>53</v>
      </c>
      <c r="B22" s="48">
        <f t="shared" ref="B22:C22" si="0">SUM(B18:B21)</f>
        <v>210214.84452356028</v>
      </c>
      <c r="C22" s="48">
        <f t="shared" si="0"/>
        <v>201770.77563644166</v>
      </c>
      <c r="D22" s="55">
        <f t="shared" ref="D22:E22" si="1">SUM(D18:D21)</f>
        <v>76324.987590443983</v>
      </c>
      <c r="E22" s="55">
        <f t="shared" si="1"/>
        <v>74570.230028125545</v>
      </c>
    </row>
    <row r="23" spans="1:16373" ht="15" customHeight="1" thickBot="1" x14ac:dyDescent="0.25">
      <c r="A23" s="17" t="s">
        <v>88</v>
      </c>
      <c r="B23" s="18"/>
      <c r="C23" s="18"/>
      <c r="D23" s="18"/>
      <c r="E23" s="18"/>
    </row>
    <row r="24" spans="1:16373" ht="15" customHeight="1" x14ac:dyDescent="0.2">
      <c r="A24" s="68" t="s">
        <v>89</v>
      </c>
      <c r="B24" s="68"/>
      <c r="C24" s="68"/>
      <c r="D24" s="68"/>
      <c r="E24" s="68"/>
    </row>
  </sheetData>
  <mergeCells count="3">
    <mergeCell ref="B2:C2"/>
    <mergeCell ref="D2:E2"/>
    <mergeCell ref="A24:E24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DA81-0AFD-4890-B2E0-81473E3DCB78}">
  <sheetPr codeName="Ark11">
    <tabColor rgb="FF710B1E"/>
  </sheetPr>
  <dimension ref="A1:D20"/>
  <sheetViews>
    <sheetView zoomScale="120" zoomScaleNormal="120" workbookViewId="0">
      <selection activeCell="C18" sqref="C18"/>
    </sheetView>
  </sheetViews>
  <sheetFormatPr defaultColWidth="9.140625" defaultRowHeight="0" customHeight="1" zeroHeight="1" x14ac:dyDescent="0.2"/>
  <cols>
    <col min="1" max="1" width="65.7109375" style="12" customWidth="1"/>
    <col min="2" max="2" width="14.28515625" style="12" customWidth="1"/>
    <col min="3" max="3" width="14.28515625" style="2" customWidth="1"/>
    <col min="4" max="9" width="9.140625" style="2" customWidth="1"/>
    <col min="10" max="16384" width="9.140625" style="2"/>
  </cols>
  <sheetData>
    <row r="1" spans="1:4" s="15" customFormat="1" ht="24" customHeight="1" x14ac:dyDescent="0.2">
      <c r="A1" s="25" t="s">
        <v>104</v>
      </c>
      <c r="B1" s="25"/>
      <c r="C1" s="25"/>
    </row>
    <row r="2" spans="1:4" s="15" customFormat="1" ht="15" x14ac:dyDescent="0.2">
      <c r="A2" s="1"/>
      <c r="B2" s="69" t="s">
        <v>105</v>
      </c>
      <c r="C2" s="67"/>
      <c r="D2" s="52"/>
    </row>
    <row r="3" spans="1:4" s="15" customFormat="1" ht="25.5" x14ac:dyDescent="0.2">
      <c r="A3" s="43" t="s">
        <v>9</v>
      </c>
      <c r="B3" s="21">
        <v>2024</v>
      </c>
      <c r="C3" s="20" t="s">
        <v>110</v>
      </c>
    </row>
    <row r="4" spans="1:4" s="15" customFormat="1" ht="15" customHeight="1" x14ac:dyDescent="0.2">
      <c r="A4" s="5" t="s">
        <v>91</v>
      </c>
      <c r="B4" s="54">
        <v>5625.8452259999995</v>
      </c>
      <c r="C4" s="54">
        <v>5895.5710989999998</v>
      </c>
    </row>
    <row r="5" spans="1:4" s="15" customFormat="1" ht="15" customHeight="1" x14ac:dyDescent="0.2">
      <c r="A5" s="5" t="s">
        <v>92</v>
      </c>
      <c r="B5" s="54">
        <v>152085.01220932999</v>
      </c>
      <c r="C5" s="54">
        <v>137928.27876094999</v>
      </c>
    </row>
    <row r="6" spans="1:4" s="15" customFormat="1" ht="15" customHeight="1" x14ac:dyDescent="0.2">
      <c r="A6" s="5" t="s">
        <v>93</v>
      </c>
      <c r="B6" s="54">
        <v>8541.5886918800006</v>
      </c>
      <c r="C6" s="54">
        <v>7777.6658214600011</v>
      </c>
    </row>
    <row r="7" spans="1:4" s="15" customFormat="1" ht="15" customHeight="1" x14ac:dyDescent="0.2">
      <c r="A7" s="5" t="s">
        <v>94</v>
      </c>
      <c r="B7" s="54">
        <v>262681.42284538498</v>
      </c>
      <c r="C7" s="54">
        <v>255824.66311276847</v>
      </c>
    </row>
    <row r="8" spans="1:4" s="15" customFormat="1" ht="15" customHeight="1" x14ac:dyDescent="0.2">
      <c r="A8" s="5" t="s">
        <v>95</v>
      </c>
      <c r="B8" s="54">
        <v>25065.617949000003</v>
      </c>
      <c r="C8" s="54">
        <v>22948.860975000003</v>
      </c>
    </row>
    <row r="9" spans="1:4" s="15" customFormat="1" ht="15" customHeight="1" x14ac:dyDescent="0.2">
      <c r="A9" s="5" t="s">
        <v>96</v>
      </c>
      <c r="B9" s="54">
        <v>2349.9960309397998</v>
      </c>
      <c r="C9" s="54">
        <v>3352.0922609499994</v>
      </c>
    </row>
    <row r="10" spans="1:4" s="15" customFormat="1" ht="15" customHeight="1" x14ac:dyDescent="0.2">
      <c r="A10" s="5" t="s">
        <v>97</v>
      </c>
      <c r="B10" s="54">
        <v>88549.935207690796</v>
      </c>
      <c r="C10" s="54">
        <v>94242.017774273161</v>
      </c>
    </row>
    <row r="11" spans="1:4" s="15" customFormat="1" ht="15" customHeight="1" x14ac:dyDescent="0.2">
      <c r="A11" s="5" t="s">
        <v>98</v>
      </c>
      <c r="B11" s="54">
        <v>14248.644851000001</v>
      </c>
      <c r="C11" s="54">
        <v>13698.392123999998</v>
      </c>
    </row>
    <row r="12" spans="1:4" s="15" customFormat="1" ht="15" customHeight="1" x14ac:dyDescent="0.2">
      <c r="A12" s="5" t="s">
        <v>99</v>
      </c>
      <c r="B12" s="54">
        <v>112932.16072433237</v>
      </c>
      <c r="C12" s="54">
        <v>110170.91999441189</v>
      </c>
    </row>
    <row r="13" spans="1:4" s="15" customFormat="1" ht="15" customHeight="1" x14ac:dyDescent="0.2">
      <c r="A13" s="5" t="s">
        <v>100</v>
      </c>
      <c r="B13" s="54">
        <v>279592.25088728359</v>
      </c>
      <c r="C13" s="54">
        <v>266554.42506623262</v>
      </c>
    </row>
    <row r="14" spans="1:4" s="15" customFormat="1" ht="15" customHeight="1" x14ac:dyDescent="0.2">
      <c r="A14" s="5" t="s">
        <v>101</v>
      </c>
      <c r="B14" s="54">
        <v>193668.02472162148</v>
      </c>
      <c r="C14" s="54">
        <v>175701.80140173211</v>
      </c>
    </row>
    <row r="15" spans="1:4" s="15" customFormat="1" ht="15" customHeight="1" x14ac:dyDescent="0.2">
      <c r="A15" s="5" t="s">
        <v>87</v>
      </c>
      <c r="B15" s="54">
        <v>789.53568045190923</v>
      </c>
      <c r="C15" s="54"/>
    </row>
    <row r="16" spans="1:4" s="15" customFormat="1" ht="15" customHeight="1" x14ac:dyDescent="0.2">
      <c r="A16" s="5" t="s">
        <v>102</v>
      </c>
      <c r="B16" s="54">
        <v>69385.133398284015</v>
      </c>
      <c r="C16" s="54">
        <v>68712.82213635002</v>
      </c>
    </row>
    <row r="17" spans="1:3" s="15" customFormat="1" ht="15" customHeight="1" x14ac:dyDescent="0.2">
      <c r="A17" s="5" t="s">
        <v>108</v>
      </c>
      <c r="B17" s="54">
        <v>49224.575089769976</v>
      </c>
      <c r="C17" s="54">
        <v>62642.09546010998</v>
      </c>
    </row>
    <row r="18" spans="1:3" s="15" customFormat="1" ht="15" customHeight="1" x14ac:dyDescent="0.2">
      <c r="A18" s="6" t="s">
        <v>106</v>
      </c>
      <c r="B18" s="55">
        <f>SUM(B4:B17)</f>
        <v>1264739.7435129688</v>
      </c>
      <c r="C18" s="55">
        <f>SUM(C4:C17)</f>
        <v>1225449.605987238</v>
      </c>
    </row>
    <row r="19" spans="1:3" ht="27.75" hidden="1" thickBot="1" x14ac:dyDescent="0.25">
      <c r="A19" s="22" t="s">
        <v>88</v>
      </c>
      <c r="B19" s="19"/>
    </row>
    <row r="20" spans="1:3" ht="15" customHeight="1" x14ac:dyDescent="0.2">
      <c r="A20" s="68" t="s">
        <v>89</v>
      </c>
      <c r="B20" s="68"/>
      <c r="C20" s="68"/>
    </row>
  </sheetData>
  <mergeCells count="2">
    <mergeCell ref="B2:C2"/>
    <mergeCell ref="A20:C20"/>
  </mergeCells>
  <pageMargins left="0.7" right="0.7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7afa27584f400f95462db069cc28f2 xmlns="24943991-94d7-4778-a9b3-19e5f2086ea5">
      <Terms xmlns="http://schemas.microsoft.com/office/infopath/2007/PartnerControls"/>
    </ob7afa27584f400f95462db069cc28f2>
    <fd_documentDate xmlns="24943991-94d7-4778-a9b3-19e5f2086ea5" xsi:nil="true"/>
    <lcf76f155ced4ddcb4097134ff3c332f xmlns="a8b3785c-1687-4cfb-bb96-457c34477ce8">
      <Terms xmlns="http://schemas.microsoft.com/office/infopath/2007/PartnerControls"/>
    </lcf76f155ced4ddcb4097134ff3c332f>
    <TaxCatchAll xmlns="24943991-94d7-4778-a9b3-19e5f2086ea5" xsi:nil="true"/>
    <fd_owner xmlns="24943991-94d7-4778-a9b3-19e5f2086ea5" xsi:nil="true"/>
    <_dlc_DocId xmlns="24943991-94d7-4778-a9b3-19e5f2086ea5">FIDA-931287038-810186</_dlc_DocId>
    <_dlc_DocIdUrl xmlns="24943991-94d7-4778-a9b3-19e5f2086ea5">
      <Url>https://fida.sharepoint.com/sites/INT-Io/_layouts/15/DocIdRedir.aspx?ID=FIDA-931287038-810186</Url>
      <Description>FIDA-931287038-810186</Description>
    </_dlc_DocIdUrl>
    <SharedWithUsers xmlns="24943991-94d7-4778-a9b3-19e5f2086ea5">
      <UserInfo>
        <DisplayName>Leonhardt Pihl</DisplayName>
        <AccountId>129</AccountId>
        <AccountType/>
      </UserInfo>
    </SharedWithUsers>
    <_Flow_SignoffStatus xmlns="a8b3785c-1687-4cfb-bb96-457c34477ce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63DF08F052542BBEC4B7143196D92" ma:contentTypeVersion="25" ma:contentTypeDescription="Create a new document." ma:contentTypeScope="" ma:versionID="11adfc7dc5a9fec42123e9e822bc4091">
  <xsd:schema xmlns:xsd="http://www.w3.org/2001/XMLSchema" xmlns:xs="http://www.w3.org/2001/XMLSchema" xmlns:p="http://schemas.microsoft.com/office/2006/metadata/properties" xmlns:ns2="24943991-94d7-4778-a9b3-19e5f2086ea5" xmlns:ns3="a8b3785c-1687-4cfb-bb96-457c34477ce8" targetNamespace="http://schemas.microsoft.com/office/2006/metadata/properties" ma:root="true" ma:fieldsID="b74f8408af772425eea14a18d90d3a4f" ns2:_="" ns3:_="">
    <xsd:import namespace="24943991-94d7-4778-a9b3-19e5f2086ea5"/>
    <xsd:import namespace="a8b3785c-1687-4cfb-bb96-457c34477c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ob7afa27584f400f95462db069cc28f2" minOccurs="0"/>
                <xsd:element ref="ns2:fd_documentDate" minOccurs="0"/>
                <xsd:element ref="ns2:TaxCatchAll" minOccurs="0"/>
                <xsd:element ref="ns2:fd_owner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b7afa27584f400f95462db069cc28f2" ma:index="11" nillable="true" ma:taxonomy="true" ma:internalName="ob7afa27584f400f95462db069cc28f2" ma:taxonomyFieldName="fd_journal" ma:displayName="Journal" ma:default="" ma:fieldId="{8b7afa27-584f-400f-9546-2db069cc28f2}" ma:taxonomyMulti="true" ma:sspId="6f0cbb39-80df-46cc-b4ae-a450fbe8aaff" ma:termSetId="eff4ded4-4221-4ac8-94b2-15177ff2d3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d_documentDate" ma:index="12" nillable="true" ma:displayName="Document Date" ma:format="DateOnly" ma:internalName="fd_documentDate">
      <xsd:simpleType>
        <xsd:restriction base="dms:DateTime"/>
      </xsd:simpleType>
    </xsd:element>
    <xsd:element name="TaxCatchAll" ma:index="14" nillable="true" ma:displayName="Taxonomy Catch All Column" ma:hidden="true" ma:list="{fd0ff72b-ac39-43cb-a5ff-d287ee7832cb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d_owner" ma:index="15" nillable="true" ma:displayName="Owner" ma:internalName="fd_owner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3785c-1687-4cfb-bb96-457c34477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0C20C1-D2D8-4CD7-A7F0-81E9E0AE83A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CC6043F-604C-4BD3-9548-8A84423C2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9A49B8-915D-42DE-A04C-B6146B5B7270}">
  <ds:schemaRefs>
    <ds:schemaRef ds:uri="24943991-94d7-4778-a9b3-19e5f2086ea5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8b3785c-1687-4cfb-bb96-457c34477ce8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79E0447-84C1-4592-816C-9135251A3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a8b3785c-1687-4cfb-bb96-457c34477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5</vt:i4>
      </vt:variant>
    </vt:vector>
  </HeadingPairs>
  <TitlesOfParts>
    <vt:vector size="10" baseType="lpstr">
      <vt:lpstr>Indhold</vt:lpstr>
      <vt:lpstr>1 Formue - Kategori</vt:lpstr>
      <vt:lpstr>2 Formue - Forening</vt:lpstr>
      <vt:lpstr>3 Formue - IFS</vt:lpstr>
      <vt:lpstr>4 Formue - DK Samlet</vt:lpstr>
      <vt:lpstr>'1 Formue - Kategori'!Udskriftsområde</vt:lpstr>
      <vt:lpstr>'2 Formue - Forening'!Udskriftsområde</vt:lpstr>
      <vt:lpstr>'3 Formue - IFS'!Udskriftsområde</vt:lpstr>
      <vt:lpstr>'4 Formue - DK Samlet'!Udskriftsområde</vt:lpstr>
      <vt:lpstr>Indhold!Udskriftsområde</vt:lpstr>
    </vt:vector>
  </TitlesOfParts>
  <Manager/>
  <Company>Finans Danmark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Thuesen</dc:creator>
  <cp:keywords/>
  <dc:description/>
  <cp:lastModifiedBy>Markus Linsander Ekstrøm</cp:lastModifiedBy>
  <cp:revision/>
  <dcterms:created xsi:type="dcterms:W3CDTF">2023-11-03T11:51:12Z</dcterms:created>
  <dcterms:modified xsi:type="dcterms:W3CDTF">2025-05-22T14:34:19Z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0x0101005BA63DF08F052542BBEC4B7143196D92</vt:lpwstr>
  </property>
  <property fmtid="{D5CDD505-2E9C-101B-9397-08002B2CF9AE}" pid="3" name="_dlc_DocIdItemGuid">
    <vt:lpwstr>ee85dd2f-1cd3-4a0e-846d-693c8f72937e</vt:lpwstr>
  </property>
  <property fmtid="{D5CDD505-2E9C-101B-9397-08002B2CF9AE}" pid="4" name="MediaServiceImageTags">
    <vt:lpwstr/>
  </property>
  <property fmtid="{D5CDD505-2E9C-101B-9397-08002B2CF9AE}" pid="5" name="fd_journal">
    <vt:lpwstr/>
  </property>
</Properties>
</file>